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<sst xmlns="http://schemas.openxmlformats.org/spreadsheetml/2006/main" count="121" uniqueCount="43">
  <si>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</si>
  <si>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</si>
  <si>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</si>
  <si>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</si>
  <si>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</si>
  <si>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</si>
  <si>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</si>
  <si>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</si>
  <si>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</si>
  <si>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</si>
  <si>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</si>
  <si>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</si>
  <si>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</si>
  <si>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</si>
  <si>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</si>
  <si>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</si>
  <si>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</si>
  <si>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</si>
  <si>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</si>
  <si>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</si>
  <si>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</si>
  <si>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</si>
  <si>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</si>
  <si>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</si>
  <si>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</si>
  <si>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</si>
  <si>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</si>
  <si>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</si>
  <si>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</si>
  <si>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Sp.</t>
  </si>
  <si>
    <t>Samstag</t>
  </si>
  <si>
    <t>x</t>
  </si>
  <si>
    <t>SV Lindenau 1848</t>
  </si>
  <si>
    <t>Weihnachtsturnier 2015 F-Jugend Vorrunde</t>
  </si>
  <si>
    <t>in der Sporthalle Garskestraße</t>
  </si>
  <si>
    <t>SV Lindenau 1848 I</t>
  </si>
  <si>
    <t>SV Lindenau 1848 III</t>
  </si>
  <si>
    <t>Lipsia Eutritzsch II</t>
  </si>
  <si>
    <t>SG Leipzig Bienitz</t>
  </si>
  <si>
    <t>SV Lindenau 1848 II</t>
  </si>
  <si>
    <t>TuS Leutzsch 1990</t>
  </si>
  <si>
    <t>SpVgg Leipzig 1899</t>
  </si>
  <si>
    <t>Eintracht Süd III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</si>
</sst>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174" fontId="0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55" fillId="33" borderId="0" xfId="0" applyFont="1" applyFill="1" applyBorder="1" applyAlignment="1">
      <alignment vertical="center"/>
    </xf>
    <xf numFmtId="2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5" fontId="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4" fontId="0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left" shrinkToFi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4" borderId="28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28575</xdr:colOff>
      <xdr:row>1</xdr:row>
      <xdr:rowOff>76200</xdr:rowOff>
    </xdr:from>
    <xdr:to>
      <xdr:col>53</xdr:col>
      <xdr:colOff>47625</xdr:colOff>
      <xdr:row>7</xdr:row>
      <xdr:rowOff>161925</xdr:rowOff>
    </xdr:to>
    <xdr:pic>
      <xdr:nvPicPr>
        <xdr:cNvPr id="1" name="Grafik 2" descr="Logo SV Li 184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71450"/>
          <a:ext cx="12763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2296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9"/>
  <sheetViews>
    <sheetView showGridLines="0" tabSelected="1" zoomScale="112" zoomScaleNormal="112" zoomScalePageLayoutView="0" workbookViewId="0" topLeftCell="A1">
      <selection activeCell="BI17" sqref="BI17"/>
    </sheetView>
  </sheetViews>
  <sheetFormatPr defaultColWidth="1.7109375" defaultRowHeight="12.75"/>
  <cols>
    <col min="1" max="55" width="1.7109375" style="0" customWidth="1"/>
    <col min="56" max="56" width="1.7109375" style="40" customWidth="1"/>
    <col min="57" max="57" width="1.7109375" style="14" customWidth="1"/>
    <col min="58" max="58" width="2.28125" style="28" bestFit="1" customWidth="1"/>
    <col min="59" max="59" width="1.7109375" style="28" customWidth="1"/>
    <col min="60" max="60" width="2.7109375" style="28" customWidth="1"/>
    <col min="61" max="64" width="1.7109375" style="28" customWidth="1"/>
    <col min="65" max="65" width="20.00390625" style="41" bestFit="1" customWidth="1"/>
    <col min="66" max="68" width="2.28125" style="41" bestFit="1" customWidth="1"/>
    <col min="69" max="69" width="1.57421875" style="41" bestFit="1" customWidth="1"/>
    <col min="70" max="70" width="2.28125" style="41" bestFit="1" customWidth="1"/>
    <col min="71" max="71" width="2.57421875" style="41" bestFit="1" customWidth="1"/>
    <col min="72" max="73" width="1.7109375" style="41" customWidth="1"/>
    <col min="74" max="80" width="1.7109375" style="42" customWidth="1"/>
    <col min="81" max="102" width="1.7109375" style="43" customWidth="1"/>
    <col min="103" max="116" width="1.7109375" style="31" customWidth="1"/>
    <col min="117" max="159" width="1.7109375" style="40" customWidth="1"/>
  </cols>
  <sheetData>
    <row r="1" spans="56:159" ht="7.5" customHeight="1">
      <c r="BD1" s="27"/>
      <c r="BE1" s="12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</row>
    <row r="2" spans="1:159" ht="33" customHeight="1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101"/>
      <c r="BE2" s="12"/>
      <c r="BM2" s="28"/>
      <c r="BN2" s="28"/>
      <c r="BO2" s="28"/>
      <c r="BP2" s="28"/>
      <c r="BQ2" s="28"/>
      <c r="BR2" s="28"/>
      <c r="BS2" s="28"/>
      <c r="BT2" s="28"/>
      <c r="BU2" s="28"/>
      <c r="BV2" s="29"/>
      <c r="BW2" s="29"/>
      <c r="BX2" s="28"/>
      <c r="BY2" s="28"/>
      <c r="BZ2" s="28"/>
      <c r="CA2" s="28"/>
      <c r="CB2" s="28"/>
      <c r="CC2" s="30"/>
      <c r="CD2" s="30"/>
      <c r="CE2" s="30"/>
      <c r="CF2" s="30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</row>
    <row r="3" spans="1:116" s="18" customFormat="1" ht="27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/>
      <c r="AR3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101"/>
      <c r="BE3" s="19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2"/>
      <c r="BY3" s="32"/>
      <c r="BZ3" s="32"/>
      <c r="CA3" s="32"/>
      <c r="CB3" s="32"/>
      <c r="CC3" s="34"/>
      <c r="CD3" s="34"/>
      <c r="CE3" s="34"/>
      <c r="CF3" s="34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</row>
    <row r="4" spans="1:116" s="2" customFormat="1" ht="15">
      <c r="A4" s="187" t="s">
        <v>33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/>
      <c r="AR4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102"/>
      <c r="BE4" s="13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6"/>
      <c r="BY4" s="36"/>
      <c r="BZ4" s="36"/>
      <c r="CA4" s="36"/>
      <c r="CB4" s="36"/>
      <c r="CC4" s="38"/>
      <c r="CD4" s="38"/>
      <c r="CE4" s="38"/>
      <c r="CF4" s="38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</row>
    <row r="5" spans="43:116" s="2" customFormat="1" ht="6" customHeight="1">
      <c r="AQ5"/>
      <c r="AR5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103"/>
      <c r="BE5" s="13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6"/>
      <c r="BY5" s="36"/>
      <c r="BZ5" s="36"/>
      <c r="CA5" s="36"/>
      <c r="CB5" s="36"/>
      <c r="CC5" s="38"/>
      <c r="CD5" s="38"/>
      <c r="CE5" s="38"/>
      <c r="CF5" s="38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</row>
    <row r="6" spans="12:116" s="2" customFormat="1" ht="15.75">
      <c r="L6" s="3" t="s">
        <v>0</v>
      </c>
      <c r="M6" s="136" t="s">
        <v>30</v>
      </c>
      <c r="N6" s="136"/>
      <c r="O6" s="136"/>
      <c r="P6" s="136"/>
      <c r="Q6" s="136"/>
      <c r="R6" s="136"/>
      <c r="S6" s="136"/>
      <c r="T6" s="136"/>
      <c r="U6" s="2" t="s">
        <v>1</v>
      </c>
      <c r="Y6" s="137">
        <v>42357</v>
      </c>
      <c r="Z6" s="137"/>
      <c r="AA6" s="137"/>
      <c r="AB6" s="137"/>
      <c r="AC6" s="137"/>
      <c r="AD6" s="137"/>
      <c r="AE6" s="137"/>
      <c r="AF6" s="137"/>
      <c r="AQ6"/>
      <c r="AR6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103"/>
      <c r="BE6" s="13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6"/>
      <c r="BY6" s="36"/>
      <c r="BZ6" s="36"/>
      <c r="CA6" s="36"/>
      <c r="CB6" s="36"/>
      <c r="CC6" s="38"/>
      <c r="CD6" s="38"/>
      <c r="CE6" s="38"/>
      <c r="CF6" s="38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</row>
    <row r="7" spans="43:116" s="2" customFormat="1" ht="6" customHeight="1">
      <c r="AQ7"/>
      <c r="AR7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103"/>
      <c r="BE7" s="13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6"/>
      <c r="BY7" s="36"/>
      <c r="BZ7" s="36"/>
      <c r="CA7" s="36"/>
      <c r="CB7" s="36"/>
      <c r="CC7" s="38"/>
      <c r="CD7" s="38"/>
      <c r="CE7" s="38"/>
      <c r="CF7" s="38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</row>
    <row r="8" spans="2:116" s="2" customFormat="1" ht="15">
      <c r="B8" s="125" t="s">
        <v>34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Q8"/>
      <c r="AR8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103"/>
      <c r="BE8" s="13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6"/>
      <c r="BY8" s="36"/>
      <c r="BZ8" s="36"/>
      <c r="CA8" s="36"/>
      <c r="CB8" s="36"/>
      <c r="CC8" s="38"/>
      <c r="CD8" s="38"/>
      <c r="CE8" s="38"/>
      <c r="CF8" s="38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</row>
    <row r="9" spans="45:116" s="2" customFormat="1" ht="6" customHeight="1"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3"/>
      <c r="BF9" s="36"/>
      <c r="BG9" s="36"/>
      <c r="BH9" s="36"/>
      <c r="BI9" s="36"/>
      <c r="BJ9" s="36"/>
      <c r="BK9" s="36"/>
      <c r="BL9" s="36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</row>
    <row r="10" spans="7:116" s="23" customFormat="1" ht="15.75">
      <c r="G10" s="24" t="s">
        <v>2</v>
      </c>
      <c r="H10" s="129">
        <v>0.375</v>
      </c>
      <c r="I10" s="129"/>
      <c r="J10" s="129"/>
      <c r="K10" s="129"/>
      <c r="L10" s="129"/>
      <c r="M10" s="25" t="s">
        <v>3</v>
      </c>
      <c r="T10" s="24" t="s">
        <v>4</v>
      </c>
      <c r="U10" s="106">
        <v>1</v>
      </c>
      <c r="V10" s="106"/>
      <c r="W10" s="26" t="s">
        <v>31</v>
      </c>
      <c r="X10" s="128">
        <v>0.006944444444444444</v>
      </c>
      <c r="Y10" s="128"/>
      <c r="Z10" s="128"/>
      <c r="AA10" s="128"/>
      <c r="AB10" s="128"/>
      <c r="AC10" s="25" t="s">
        <v>5</v>
      </c>
      <c r="AK10" s="24" t="s">
        <v>6</v>
      </c>
      <c r="AL10" s="128">
        <v>0.0006944444444444445</v>
      </c>
      <c r="AM10" s="128"/>
      <c r="AN10" s="128"/>
      <c r="AO10" s="128"/>
      <c r="AP10" s="128"/>
      <c r="AQ10" s="25" t="s">
        <v>5</v>
      </c>
      <c r="BE10" s="13"/>
      <c r="BF10" s="36"/>
      <c r="BG10" s="36"/>
      <c r="BH10" s="36"/>
      <c r="BI10" s="36"/>
      <c r="BJ10" s="36"/>
      <c r="BK10" s="36"/>
      <c r="BL10" s="36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</row>
    <row r="11" ht="9" customHeight="1">
      <c r="H11" s="22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26" t="s">
        <v>12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3"/>
      <c r="Z15" s="124"/>
      <c r="AE15" s="126" t="s">
        <v>13</v>
      </c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3"/>
      <c r="BC15" s="124"/>
    </row>
    <row r="16" spans="2:55" ht="15">
      <c r="B16" s="143" t="s">
        <v>8</v>
      </c>
      <c r="C16" s="144"/>
      <c r="D16" s="191" t="s">
        <v>35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17"/>
      <c r="Z16" s="118"/>
      <c r="AE16" s="143" t="s">
        <v>8</v>
      </c>
      <c r="AF16" s="144"/>
      <c r="AG16" s="191" t="s">
        <v>39</v>
      </c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17"/>
      <c r="BC16" s="118"/>
    </row>
    <row r="17" spans="2:55" ht="15">
      <c r="B17" s="143" t="s">
        <v>9</v>
      </c>
      <c r="C17" s="144"/>
      <c r="D17" s="191" t="s">
        <v>37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17"/>
      <c r="Z17" s="118"/>
      <c r="AE17" s="143" t="s">
        <v>9</v>
      </c>
      <c r="AF17" s="144"/>
      <c r="AG17" s="191" t="s">
        <v>40</v>
      </c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17"/>
      <c r="BC17" s="118"/>
    </row>
    <row r="18" spans="2:55" ht="15">
      <c r="B18" s="143" t="s">
        <v>10</v>
      </c>
      <c r="C18" s="144"/>
      <c r="D18" s="191" t="s">
        <v>38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17"/>
      <c r="Z18" s="118"/>
      <c r="AE18" s="143" t="s">
        <v>10</v>
      </c>
      <c r="AF18" s="144"/>
      <c r="AG18" s="191" t="s">
        <v>41</v>
      </c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17"/>
      <c r="BC18" s="118"/>
    </row>
    <row r="19" spans="2:55" ht="15.75" thickBot="1">
      <c r="B19" s="141" t="s">
        <v>11</v>
      </c>
      <c r="C19" s="142"/>
      <c r="D19" s="192" t="s">
        <v>36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0"/>
      <c r="Z19" s="121"/>
      <c r="AE19" s="141" t="s">
        <v>11</v>
      </c>
      <c r="AF19" s="142"/>
      <c r="AG19" s="192" t="s">
        <v>42</v>
      </c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20"/>
      <c r="BC19" s="121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57" t="s">
        <v>14</v>
      </c>
      <c r="C23" s="158"/>
      <c r="D23" s="145"/>
      <c r="E23" s="146"/>
      <c r="F23" s="150"/>
      <c r="G23" s="145" t="s">
        <v>15</v>
      </c>
      <c r="H23" s="146"/>
      <c r="I23" s="150"/>
      <c r="J23" s="145" t="s">
        <v>17</v>
      </c>
      <c r="K23" s="146"/>
      <c r="L23" s="146"/>
      <c r="M23" s="146"/>
      <c r="N23" s="150"/>
      <c r="O23" s="145" t="s">
        <v>18</v>
      </c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9" t="s">
        <v>21</v>
      </c>
      <c r="AX23" s="146"/>
      <c r="AY23" s="146"/>
      <c r="AZ23" s="146"/>
      <c r="BA23" s="146"/>
      <c r="BB23" s="147"/>
      <c r="BC23" s="148"/>
      <c r="BD23" s="21"/>
      <c r="BE23" s="15"/>
      <c r="BF23" s="47" t="s">
        <v>28</v>
      </c>
      <c r="BG23" s="48"/>
      <c r="BH23" s="48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50"/>
      <c r="BW23" s="50"/>
      <c r="BX23" s="50"/>
      <c r="BY23" s="50"/>
      <c r="BZ23" s="50"/>
      <c r="CA23" s="50"/>
      <c r="CB23" s="50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</row>
    <row r="24" spans="2:116" s="5" customFormat="1" ht="18" customHeight="1">
      <c r="B24" s="152">
        <v>1</v>
      </c>
      <c r="C24" s="153"/>
      <c r="D24" s="153"/>
      <c r="E24" s="153"/>
      <c r="F24" s="153"/>
      <c r="G24" s="153" t="s">
        <v>16</v>
      </c>
      <c r="H24" s="153"/>
      <c r="I24" s="153"/>
      <c r="J24" s="111">
        <f>$H$10</f>
        <v>0.375</v>
      </c>
      <c r="K24" s="111"/>
      <c r="L24" s="111"/>
      <c r="M24" s="111"/>
      <c r="N24" s="112"/>
      <c r="O24" s="107" t="str">
        <f>D16</f>
        <v>SV Lindenau 1848 I</v>
      </c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6" t="s">
        <v>20</v>
      </c>
      <c r="AF24" s="108" t="str">
        <f>D19</f>
        <v>SV Lindenau 1848 III</v>
      </c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51"/>
      <c r="AW24" s="138"/>
      <c r="AX24" s="139"/>
      <c r="AY24" s="6" t="s">
        <v>19</v>
      </c>
      <c r="AZ24" s="139"/>
      <c r="BA24" s="140"/>
      <c r="BB24" s="154"/>
      <c r="BC24" s="155"/>
      <c r="BE24" s="15"/>
      <c r="BF24" s="52" t="str">
        <f>IF(ISBLANK(AW24),"0",IF(AW24&gt;AZ24,3,IF(AW24=AZ24,1,0)))</f>
        <v>0</v>
      </c>
      <c r="BG24" s="52" t="s">
        <v>19</v>
      </c>
      <c r="BH24" s="52" t="str">
        <f>IF(ISBLANK(AZ24),"0",IF(AZ24&gt;AW24,3,IF(AZ24=AW24,1,0)))</f>
        <v>0</v>
      </c>
      <c r="BI24" s="49"/>
      <c r="BJ24" s="49"/>
      <c r="BK24" s="49"/>
      <c r="BL24" s="49"/>
      <c r="BM24" s="53" t="str">
        <f>$D$16</f>
        <v>SV Lindenau 1848 I</v>
      </c>
      <c r="BN24" s="54">
        <f>COUNT($AW$24,$AZ$28,$AZ$32)</f>
        <v>0</v>
      </c>
      <c r="BO24" s="54">
        <f>SUM($BF$24+$BH$28+$BH$32)</f>
        <v>0</v>
      </c>
      <c r="BP24" s="54">
        <f>SUM($AW$24+$AZ$28+$AZ$32)</f>
        <v>0</v>
      </c>
      <c r="BQ24" s="55" t="s">
        <v>19</v>
      </c>
      <c r="BR24" s="54">
        <f>SUM($AZ$24+$AW$28+$AW$32)</f>
        <v>0</v>
      </c>
      <c r="BS24" s="70">
        <f>SUM(BP24-BR24)</f>
        <v>0</v>
      </c>
      <c r="BT24" s="49"/>
      <c r="BU24" s="49"/>
      <c r="BV24" s="50"/>
      <c r="BW24" s="50"/>
      <c r="BX24" s="50"/>
      <c r="BY24" s="50"/>
      <c r="BZ24" s="50"/>
      <c r="CA24" s="50"/>
      <c r="CB24" s="50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</row>
    <row r="25" spans="2:159" s="4" customFormat="1" ht="18" customHeight="1" thickBot="1">
      <c r="B25" s="156">
        <v>2</v>
      </c>
      <c r="C25" s="135"/>
      <c r="D25" s="135"/>
      <c r="E25" s="135"/>
      <c r="F25" s="135"/>
      <c r="G25" s="135" t="s">
        <v>16</v>
      </c>
      <c r="H25" s="135"/>
      <c r="I25" s="135"/>
      <c r="J25" s="133">
        <f aca="true" t="shared" si="0" ref="J25:J35">J24+$U$10*$X$10+$AL$10</f>
        <v>0.38263888888888886</v>
      </c>
      <c r="K25" s="133"/>
      <c r="L25" s="133"/>
      <c r="M25" s="133"/>
      <c r="N25" s="134"/>
      <c r="O25" s="130" t="str">
        <f>D18</f>
        <v>SG Leipzig Bienitz</v>
      </c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7" t="s">
        <v>20</v>
      </c>
      <c r="AF25" s="131" t="str">
        <f>D17</f>
        <v>Lipsia Eutritzsch II</v>
      </c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2"/>
      <c r="AW25" s="109"/>
      <c r="AX25" s="110"/>
      <c r="AY25" s="7" t="s">
        <v>19</v>
      </c>
      <c r="AZ25" s="110"/>
      <c r="BA25" s="161"/>
      <c r="BB25" s="159"/>
      <c r="BC25" s="160"/>
      <c r="BD25" s="21"/>
      <c r="BE25" s="15"/>
      <c r="BF25" s="52" t="str">
        <f aca="true" t="shared" si="1" ref="BF25:BF35">IF(ISBLANK(AW25),"0",IF(AW25&gt;AZ25,3,IF(AW25=AZ25,1,0)))</f>
        <v>0</v>
      </c>
      <c r="BG25" s="52" t="s">
        <v>19</v>
      </c>
      <c r="BH25" s="52" t="str">
        <f aca="true" t="shared" si="2" ref="BH25:BH35">IF(ISBLANK(AZ25),"0",IF(AZ25&gt;AW25,3,IF(AZ25=AW25,1,0)))</f>
        <v>0</v>
      </c>
      <c r="BI25" s="49"/>
      <c r="BJ25" s="49"/>
      <c r="BK25" s="49"/>
      <c r="BL25" s="49"/>
      <c r="BM25" s="53" t="str">
        <f>$D$17</f>
        <v>Lipsia Eutritzsch II</v>
      </c>
      <c r="BN25" s="54">
        <f>COUNT($AZ$25,$AW$28,$AW$33)</f>
        <v>0</v>
      </c>
      <c r="BO25" s="54">
        <f>SUM($BH$25+$BF$28+$BF$33)</f>
        <v>0</v>
      </c>
      <c r="BP25" s="54">
        <f>SUM($AZ$25+$AW$28+$AW$33)</f>
        <v>0</v>
      </c>
      <c r="BQ25" s="55" t="s">
        <v>19</v>
      </c>
      <c r="BR25" s="54">
        <f>SUM($AW$25+$AZ$28+$AZ$33)</f>
        <v>0</v>
      </c>
      <c r="BS25" s="70">
        <f>SUM(BP25-BR25)</f>
        <v>0</v>
      </c>
      <c r="BT25" s="49"/>
      <c r="BU25" s="49"/>
      <c r="BV25" s="50"/>
      <c r="BW25" s="50"/>
      <c r="BX25" s="50"/>
      <c r="BY25" s="50"/>
      <c r="BZ25" s="50"/>
      <c r="CA25" s="50"/>
      <c r="CB25" s="50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</row>
    <row r="26" spans="2:159" s="4" customFormat="1" ht="18" customHeight="1">
      <c r="B26" s="152">
        <v>3</v>
      </c>
      <c r="C26" s="153"/>
      <c r="D26" s="153"/>
      <c r="E26" s="153"/>
      <c r="F26" s="153"/>
      <c r="G26" s="153" t="s">
        <v>22</v>
      </c>
      <c r="H26" s="153"/>
      <c r="I26" s="153"/>
      <c r="J26" s="111">
        <f t="shared" si="0"/>
        <v>0.3902777777777777</v>
      </c>
      <c r="K26" s="111"/>
      <c r="L26" s="111"/>
      <c r="M26" s="111"/>
      <c r="N26" s="112"/>
      <c r="O26" s="107" t="str">
        <f>AG16</f>
        <v>SV Lindenau 1848 II</v>
      </c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6" t="s">
        <v>20</v>
      </c>
      <c r="AF26" s="108" t="str">
        <f>AG19</f>
        <v>Eintracht Süd III</v>
      </c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51"/>
      <c r="AW26" s="138"/>
      <c r="AX26" s="139"/>
      <c r="AY26" s="6" t="s">
        <v>19</v>
      </c>
      <c r="AZ26" s="139"/>
      <c r="BA26" s="140"/>
      <c r="BB26" s="154"/>
      <c r="BC26" s="155"/>
      <c r="BD26" s="21"/>
      <c r="BE26" s="15"/>
      <c r="BF26" s="52" t="str">
        <f t="shared" si="1"/>
        <v>0</v>
      </c>
      <c r="BG26" s="52" t="s">
        <v>19</v>
      </c>
      <c r="BH26" s="52" t="str">
        <f t="shared" si="2"/>
        <v>0</v>
      </c>
      <c r="BI26" s="49"/>
      <c r="BJ26" s="49"/>
      <c r="BK26" s="49"/>
      <c r="BL26" s="49"/>
      <c r="BM26" s="53" t="str">
        <f>$D$18</f>
        <v>SG Leipzig Bienitz</v>
      </c>
      <c r="BN26" s="54">
        <f>COUNT($AW$25,$AZ$29,$AW$32)</f>
        <v>0</v>
      </c>
      <c r="BO26" s="54">
        <f>SUM($BF$25+$BH$29+$BF$32)</f>
        <v>0</v>
      </c>
      <c r="BP26" s="54">
        <f>SUM($AW$25+$AZ$29+$AW$32)</f>
        <v>0</v>
      </c>
      <c r="BQ26" s="55" t="s">
        <v>19</v>
      </c>
      <c r="BR26" s="54">
        <f>SUM($AZ$25+$AW$29+$AZ$32)</f>
        <v>0</v>
      </c>
      <c r="BS26" s="70">
        <f>SUM(BP26-BR26)</f>
        <v>0</v>
      </c>
      <c r="BT26" s="49"/>
      <c r="BU26" s="49"/>
      <c r="BV26" s="50"/>
      <c r="BW26" s="50"/>
      <c r="BX26" s="50"/>
      <c r="BY26" s="50"/>
      <c r="BZ26" s="50"/>
      <c r="CA26" s="50"/>
      <c r="CB26" s="50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</row>
    <row r="27" spans="2:159" s="4" customFormat="1" ht="18" customHeight="1" thickBot="1">
      <c r="B27" s="156">
        <v>4</v>
      </c>
      <c r="C27" s="135"/>
      <c r="D27" s="135"/>
      <c r="E27" s="135"/>
      <c r="F27" s="135"/>
      <c r="G27" s="135" t="s">
        <v>22</v>
      </c>
      <c r="H27" s="135"/>
      <c r="I27" s="135"/>
      <c r="J27" s="133">
        <f t="shared" si="0"/>
        <v>0.3979166666666666</v>
      </c>
      <c r="K27" s="133"/>
      <c r="L27" s="133"/>
      <c r="M27" s="133"/>
      <c r="N27" s="134"/>
      <c r="O27" s="130" t="str">
        <f>AG18</f>
        <v>SpVgg Leipzig 1899</v>
      </c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7" t="s">
        <v>20</v>
      </c>
      <c r="AF27" s="131" t="str">
        <f>AG17</f>
        <v>TuS Leutzsch 1990</v>
      </c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2"/>
      <c r="AW27" s="109"/>
      <c r="AX27" s="110"/>
      <c r="AY27" s="7" t="s">
        <v>19</v>
      </c>
      <c r="AZ27" s="110"/>
      <c r="BA27" s="161"/>
      <c r="BB27" s="159"/>
      <c r="BC27" s="160"/>
      <c r="BD27" s="21"/>
      <c r="BE27" s="15"/>
      <c r="BF27" s="52" t="str">
        <f t="shared" si="1"/>
        <v>0</v>
      </c>
      <c r="BG27" s="52" t="s">
        <v>19</v>
      </c>
      <c r="BH27" s="52" t="str">
        <f t="shared" si="2"/>
        <v>0</v>
      </c>
      <c r="BI27" s="49"/>
      <c r="BJ27" s="49"/>
      <c r="BK27" s="49"/>
      <c r="BL27" s="49"/>
      <c r="BM27" s="53" t="str">
        <f>$D$19</f>
        <v>SV Lindenau 1848 III</v>
      </c>
      <c r="BN27" s="54">
        <f>COUNT($AZ$24,$AW$29,$AZ$33)</f>
        <v>0</v>
      </c>
      <c r="BO27" s="54">
        <f>SUM($BH$24+$BF$29+$BH$33)</f>
        <v>0</v>
      </c>
      <c r="BP27" s="54">
        <f>SUM($AZ$24+$AW$29+$AZ$33)</f>
        <v>0</v>
      </c>
      <c r="BQ27" s="55" t="s">
        <v>19</v>
      </c>
      <c r="BR27" s="54">
        <f>SUM($AW$24+$AZ$29+$AW$33)</f>
        <v>0</v>
      </c>
      <c r="BS27" s="70">
        <f>SUM(BP27-BR27)</f>
        <v>0</v>
      </c>
      <c r="BT27" s="49"/>
      <c r="BU27" s="49"/>
      <c r="BV27" s="50"/>
      <c r="BW27" s="50"/>
      <c r="BX27" s="50"/>
      <c r="BY27" s="50"/>
      <c r="BZ27" s="50"/>
      <c r="CA27" s="50"/>
      <c r="CB27" s="50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</row>
    <row r="28" spans="2:159" s="4" customFormat="1" ht="18" customHeight="1">
      <c r="B28" s="152">
        <v>5</v>
      </c>
      <c r="C28" s="153"/>
      <c r="D28" s="153"/>
      <c r="E28" s="153"/>
      <c r="F28" s="153"/>
      <c r="G28" s="153" t="s">
        <v>16</v>
      </c>
      <c r="H28" s="153"/>
      <c r="I28" s="153"/>
      <c r="J28" s="111">
        <f t="shared" si="0"/>
        <v>0.40555555555555545</v>
      </c>
      <c r="K28" s="111"/>
      <c r="L28" s="111"/>
      <c r="M28" s="111"/>
      <c r="N28" s="112"/>
      <c r="O28" s="107" t="str">
        <f>D17</f>
        <v>Lipsia Eutritzsch II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6" t="s">
        <v>20</v>
      </c>
      <c r="AF28" s="108" t="str">
        <f>D16</f>
        <v>SV Lindenau 1848 I</v>
      </c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51"/>
      <c r="AW28" s="138"/>
      <c r="AX28" s="139"/>
      <c r="AY28" s="6" t="s">
        <v>19</v>
      </c>
      <c r="AZ28" s="139"/>
      <c r="BA28" s="140"/>
      <c r="BB28" s="154"/>
      <c r="BC28" s="155"/>
      <c r="BD28" s="21"/>
      <c r="BE28" s="15"/>
      <c r="BF28" s="52" t="str">
        <f t="shared" si="1"/>
        <v>0</v>
      </c>
      <c r="BG28" s="52" t="s">
        <v>19</v>
      </c>
      <c r="BH28" s="52" t="str">
        <f t="shared" si="2"/>
        <v>0</v>
      </c>
      <c r="BI28" s="49"/>
      <c r="BJ28" s="49"/>
      <c r="BK28" s="49"/>
      <c r="BL28" s="49"/>
      <c r="BM28" s="51"/>
      <c r="BN28" s="51"/>
      <c r="BO28" s="51"/>
      <c r="BP28" s="51"/>
      <c r="BQ28" s="51"/>
      <c r="BR28" s="51"/>
      <c r="BS28" s="56"/>
      <c r="BT28" s="49"/>
      <c r="BU28" s="49"/>
      <c r="BV28" s="50"/>
      <c r="BW28" s="50"/>
      <c r="BX28" s="50"/>
      <c r="BY28" s="50"/>
      <c r="BZ28" s="50"/>
      <c r="CA28" s="50"/>
      <c r="CB28" s="50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</row>
    <row r="29" spans="2:159" s="4" customFormat="1" ht="18" customHeight="1" thickBot="1">
      <c r="B29" s="156">
        <v>6</v>
      </c>
      <c r="C29" s="135"/>
      <c r="D29" s="135"/>
      <c r="E29" s="135"/>
      <c r="F29" s="135"/>
      <c r="G29" s="135" t="s">
        <v>16</v>
      </c>
      <c r="H29" s="135"/>
      <c r="I29" s="135"/>
      <c r="J29" s="133">
        <f t="shared" si="0"/>
        <v>0.4131944444444443</v>
      </c>
      <c r="K29" s="133"/>
      <c r="L29" s="133"/>
      <c r="M29" s="133"/>
      <c r="N29" s="134"/>
      <c r="O29" s="130" t="str">
        <f>D19</f>
        <v>SV Lindenau 1848 III</v>
      </c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7" t="s">
        <v>20</v>
      </c>
      <c r="AF29" s="131" t="str">
        <f>D18</f>
        <v>SG Leipzig Bienitz</v>
      </c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2"/>
      <c r="AW29" s="109"/>
      <c r="AX29" s="110"/>
      <c r="AY29" s="7" t="s">
        <v>19</v>
      </c>
      <c r="AZ29" s="110"/>
      <c r="BA29" s="161"/>
      <c r="BB29" s="159"/>
      <c r="BC29" s="160"/>
      <c r="BD29" s="21"/>
      <c r="BE29" s="15"/>
      <c r="BF29" s="52" t="str">
        <f t="shared" si="1"/>
        <v>0</v>
      </c>
      <c r="BG29" s="52" t="s">
        <v>19</v>
      </c>
      <c r="BH29" s="52" t="str">
        <f t="shared" si="2"/>
        <v>0</v>
      </c>
      <c r="BI29" s="49"/>
      <c r="BJ29" s="49"/>
      <c r="BK29" s="28"/>
      <c r="BL29" s="28"/>
      <c r="BM29" s="53" t="str">
        <f>$AG$16</f>
        <v>SV Lindenau 1848 II</v>
      </c>
      <c r="BN29" s="54">
        <f>COUNT($AW$26,$AZ$30,$AZ$34)</f>
        <v>0</v>
      </c>
      <c r="BO29" s="54">
        <f>SUM($BF$26+$BH$30+$BH$34)</f>
        <v>0</v>
      </c>
      <c r="BP29" s="54">
        <f>SUM($AW$26+$AZ$30+$AZ$34)</f>
        <v>0</v>
      </c>
      <c r="BQ29" s="55" t="s">
        <v>19</v>
      </c>
      <c r="BR29" s="54">
        <f>SUM($AZ$26+$AW$30+$AW$34)</f>
        <v>0</v>
      </c>
      <c r="BS29" s="70">
        <f>SUM(BP29-BR29)</f>
        <v>0</v>
      </c>
      <c r="BT29" s="49"/>
      <c r="BU29" s="49"/>
      <c r="BV29" s="50"/>
      <c r="BW29" s="50"/>
      <c r="BX29" s="50"/>
      <c r="BY29" s="50"/>
      <c r="BZ29" s="50"/>
      <c r="CA29" s="50"/>
      <c r="CB29" s="50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</row>
    <row r="30" spans="2:159" s="4" customFormat="1" ht="18" customHeight="1">
      <c r="B30" s="152">
        <v>7</v>
      </c>
      <c r="C30" s="153"/>
      <c r="D30" s="153"/>
      <c r="E30" s="153"/>
      <c r="F30" s="153"/>
      <c r="G30" s="153" t="s">
        <v>22</v>
      </c>
      <c r="H30" s="153"/>
      <c r="I30" s="153"/>
      <c r="J30" s="111">
        <f t="shared" si="0"/>
        <v>0.42083333333333317</v>
      </c>
      <c r="K30" s="111"/>
      <c r="L30" s="111"/>
      <c r="M30" s="111"/>
      <c r="N30" s="112"/>
      <c r="O30" s="107" t="str">
        <f>AG17</f>
        <v>TuS Leutzsch 1990</v>
      </c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6" t="s">
        <v>20</v>
      </c>
      <c r="AF30" s="108" t="str">
        <f>AG16</f>
        <v>SV Lindenau 1848 II</v>
      </c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51"/>
      <c r="AW30" s="138"/>
      <c r="AX30" s="139"/>
      <c r="AY30" s="6" t="s">
        <v>19</v>
      </c>
      <c r="AZ30" s="139"/>
      <c r="BA30" s="140"/>
      <c r="BB30" s="154"/>
      <c r="BC30" s="155"/>
      <c r="BD30" s="21"/>
      <c r="BE30" s="15"/>
      <c r="BF30" s="52" t="str">
        <f t="shared" si="1"/>
        <v>0</v>
      </c>
      <c r="BG30" s="52" t="s">
        <v>19</v>
      </c>
      <c r="BH30" s="52" t="str">
        <f t="shared" si="2"/>
        <v>0</v>
      </c>
      <c r="BI30" s="49"/>
      <c r="BJ30" s="49"/>
      <c r="BK30" s="58"/>
      <c r="BL30" s="58"/>
      <c r="BM30" s="53" t="str">
        <f>$AG$17</f>
        <v>TuS Leutzsch 1990</v>
      </c>
      <c r="BN30" s="54">
        <f>COUNT($AZ$27,$AW$30,$AW$35)</f>
        <v>0</v>
      </c>
      <c r="BO30" s="54">
        <f>SUM($BH$27+$BF$30+$BF$35)</f>
        <v>0</v>
      </c>
      <c r="BP30" s="54">
        <f>SUM($AZ$27+$AW$30+$AW$35)</f>
        <v>0</v>
      </c>
      <c r="BQ30" s="55" t="s">
        <v>19</v>
      </c>
      <c r="BR30" s="54">
        <f>SUM($AW$27+$AZ$30+$AZ$35)</f>
        <v>0</v>
      </c>
      <c r="BS30" s="70">
        <f>SUM(BP30-BR30)</f>
        <v>0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1"/>
      <c r="CL30" s="54"/>
      <c r="CM30" s="54"/>
      <c r="CN30" s="51"/>
      <c r="CO30" s="54"/>
      <c r="CP30" s="54"/>
      <c r="CQ30" s="51"/>
      <c r="CR30" s="54"/>
      <c r="CS30" s="51"/>
      <c r="CT30" s="51"/>
      <c r="CU30" s="54"/>
      <c r="CV30" s="51"/>
      <c r="CW30" s="56"/>
      <c r="CX30" s="56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</row>
    <row r="31" spans="2:159" s="4" customFormat="1" ht="18" customHeight="1" thickBot="1">
      <c r="B31" s="156">
        <v>8</v>
      </c>
      <c r="C31" s="135"/>
      <c r="D31" s="135"/>
      <c r="E31" s="135"/>
      <c r="F31" s="135"/>
      <c r="G31" s="135" t="s">
        <v>22</v>
      </c>
      <c r="H31" s="135"/>
      <c r="I31" s="135"/>
      <c r="J31" s="133">
        <f t="shared" si="0"/>
        <v>0.42847222222222203</v>
      </c>
      <c r="K31" s="133"/>
      <c r="L31" s="133"/>
      <c r="M31" s="133"/>
      <c r="N31" s="134"/>
      <c r="O31" s="130" t="str">
        <f>AG19</f>
        <v>Eintracht Süd III</v>
      </c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7" t="s">
        <v>20</v>
      </c>
      <c r="AF31" s="131" t="str">
        <f>AG18</f>
        <v>SpVgg Leipzig 1899</v>
      </c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2"/>
      <c r="AW31" s="109"/>
      <c r="AX31" s="110"/>
      <c r="AY31" s="7" t="s">
        <v>19</v>
      </c>
      <c r="AZ31" s="110"/>
      <c r="BA31" s="161"/>
      <c r="BB31" s="159"/>
      <c r="BC31" s="160"/>
      <c r="BD31" s="20"/>
      <c r="BE31" s="16"/>
      <c r="BF31" s="52" t="str">
        <f t="shared" si="1"/>
        <v>0</v>
      </c>
      <c r="BG31" s="52" t="s">
        <v>19</v>
      </c>
      <c r="BH31" s="52" t="str">
        <f t="shared" si="2"/>
        <v>0</v>
      </c>
      <c r="BI31" s="49"/>
      <c r="BJ31" s="49"/>
      <c r="BK31" s="58"/>
      <c r="BL31" s="58"/>
      <c r="BM31" s="53" t="str">
        <f>$AG$18</f>
        <v>SpVgg Leipzig 1899</v>
      </c>
      <c r="BN31" s="54">
        <f>COUNT($AW$27,$AZ$31,$AW$34)</f>
        <v>0</v>
      </c>
      <c r="BO31" s="54">
        <f>SUM($BF$27+$BH$31+$BF$34)</f>
        <v>0</v>
      </c>
      <c r="BP31" s="54">
        <f>SUM($AW$27+$AZ$31+$AW$34)</f>
        <v>0</v>
      </c>
      <c r="BQ31" s="55" t="s">
        <v>19</v>
      </c>
      <c r="BR31" s="54">
        <f>SUM($AZ$27+$AW$31+$AZ$34)</f>
        <v>0</v>
      </c>
      <c r="BS31" s="70">
        <f>SUM(BP31-BR31)</f>
        <v>0</v>
      </c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1"/>
      <c r="CL31" s="54"/>
      <c r="CM31" s="54"/>
      <c r="CN31" s="51"/>
      <c r="CO31" s="54"/>
      <c r="CP31" s="54"/>
      <c r="CQ31" s="51"/>
      <c r="CR31" s="54"/>
      <c r="CS31" s="51"/>
      <c r="CT31" s="51"/>
      <c r="CU31" s="54"/>
      <c r="CV31" s="51"/>
      <c r="CW31" s="56"/>
      <c r="CX31" s="56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</row>
    <row r="32" spans="2:159" s="4" customFormat="1" ht="18" customHeight="1">
      <c r="B32" s="152">
        <v>9</v>
      </c>
      <c r="C32" s="153"/>
      <c r="D32" s="153"/>
      <c r="E32" s="153"/>
      <c r="F32" s="153"/>
      <c r="G32" s="153" t="s">
        <v>16</v>
      </c>
      <c r="H32" s="153"/>
      <c r="I32" s="153"/>
      <c r="J32" s="111">
        <f t="shared" si="0"/>
        <v>0.4361111111111109</v>
      </c>
      <c r="K32" s="111"/>
      <c r="L32" s="111"/>
      <c r="M32" s="111"/>
      <c r="N32" s="112"/>
      <c r="O32" s="107" t="str">
        <f>D18</f>
        <v>SG Leipzig Bienitz</v>
      </c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6" t="s">
        <v>20</v>
      </c>
      <c r="AF32" s="108" t="str">
        <f>D16</f>
        <v>SV Lindenau 1848 I</v>
      </c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51"/>
      <c r="AW32" s="138"/>
      <c r="AX32" s="139"/>
      <c r="AY32" s="6" t="s">
        <v>19</v>
      </c>
      <c r="AZ32" s="139"/>
      <c r="BA32" s="140"/>
      <c r="BB32" s="154"/>
      <c r="BC32" s="155"/>
      <c r="BD32" s="20"/>
      <c r="BE32" s="16"/>
      <c r="BF32" s="52" t="str">
        <f t="shared" si="1"/>
        <v>0</v>
      </c>
      <c r="BG32" s="52" t="s">
        <v>19</v>
      </c>
      <c r="BH32" s="52" t="str">
        <f t="shared" si="2"/>
        <v>0</v>
      </c>
      <c r="BI32" s="49"/>
      <c r="BJ32" s="49"/>
      <c r="BK32" s="58"/>
      <c r="BL32" s="58"/>
      <c r="BM32" s="53" t="str">
        <f>$AG$19</f>
        <v>Eintracht Süd III</v>
      </c>
      <c r="BN32" s="54">
        <f>COUNT($AZ$26,$AW$31,$AZ$35)</f>
        <v>0</v>
      </c>
      <c r="BO32" s="54">
        <f>SUM($BH$26+$BF$31+$BH$35)</f>
        <v>0</v>
      </c>
      <c r="BP32" s="54">
        <f>SUM($AZ$26+$AW$31+$AZ$35)</f>
        <v>0</v>
      </c>
      <c r="BQ32" s="55" t="s">
        <v>19</v>
      </c>
      <c r="BR32" s="54">
        <f>SUM($AW$26+$AZ$31+$AW$35)</f>
        <v>0</v>
      </c>
      <c r="BS32" s="70">
        <f>SUM(BP32-BR32)</f>
        <v>0</v>
      </c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1"/>
      <c r="CL32" s="54"/>
      <c r="CM32" s="54"/>
      <c r="CN32" s="51"/>
      <c r="CO32" s="54"/>
      <c r="CP32" s="54"/>
      <c r="CQ32" s="51"/>
      <c r="CR32" s="54"/>
      <c r="CS32" s="51"/>
      <c r="CT32" s="51"/>
      <c r="CU32" s="54"/>
      <c r="CV32" s="51"/>
      <c r="CW32" s="56"/>
      <c r="CX32" s="56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</row>
    <row r="33" spans="2:159" s="4" customFormat="1" ht="18" customHeight="1" thickBot="1">
      <c r="B33" s="156">
        <v>10</v>
      </c>
      <c r="C33" s="135"/>
      <c r="D33" s="135"/>
      <c r="E33" s="135"/>
      <c r="F33" s="135"/>
      <c r="G33" s="135" t="s">
        <v>16</v>
      </c>
      <c r="H33" s="135"/>
      <c r="I33" s="135"/>
      <c r="J33" s="133">
        <f t="shared" si="0"/>
        <v>0.44374999999999976</v>
      </c>
      <c r="K33" s="133"/>
      <c r="L33" s="133"/>
      <c r="M33" s="133"/>
      <c r="N33" s="134"/>
      <c r="O33" s="130" t="str">
        <f>D17</f>
        <v>Lipsia Eutritzsch II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7" t="s">
        <v>20</v>
      </c>
      <c r="AF33" s="131" t="str">
        <f>D19</f>
        <v>SV Lindenau 1848 III</v>
      </c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2"/>
      <c r="AW33" s="109"/>
      <c r="AX33" s="110"/>
      <c r="AY33" s="7" t="s">
        <v>19</v>
      </c>
      <c r="AZ33" s="110"/>
      <c r="BA33" s="161"/>
      <c r="BB33" s="159"/>
      <c r="BC33" s="160"/>
      <c r="BD33" s="20"/>
      <c r="BE33" s="16"/>
      <c r="BF33" s="52" t="str">
        <f t="shared" si="1"/>
        <v>0</v>
      </c>
      <c r="BG33" s="52" t="s">
        <v>19</v>
      </c>
      <c r="BH33" s="52" t="str">
        <f t="shared" si="2"/>
        <v>0</v>
      </c>
      <c r="BI33" s="49"/>
      <c r="BJ33" s="49"/>
      <c r="BK33" s="58"/>
      <c r="BL33" s="58"/>
      <c r="BM33" s="51"/>
      <c r="BN33" s="51"/>
      <c r="BO33" s="51"/>
      <c r="BP33" s="51"/>
      <c r="BQ33" s="51"/>
      <c r="BR33" s="51"/>
      <c r="BS33" s="51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1"/>
      <c r="CL33" s="54"/>
      <c r="CM33" s="54"/>
      <c r="CN33" s="51"/>
      <c r="CO33" s="54"/>
      <c r="CP33" s="54"/>
      <c r="CQ33" s="51"/>
      <c r="CR33" s="54"/>
      <c r="CS33" s="51"/>
      <c r="CT33" s="51"/>
      <c r="CU33" s="54"/>
      <c r="CV33" s="51"/>
      <c r="CW33" s="56"/>
      <c r="CX33" s="56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</row>
    <row r="34" spans="2:159" s="4" customFormat="1" ht="18" customHeight="1">
      <c r="B34" s="152">
        <v>11</v>
      </c>
      <c r="C34" s="153"/>
      <c r="D34" s="153"/>
      <c r="E34" s="153"/>
      <c r="F34" s="153"/>
      <c r="G34" s="153" t="s">
        <v>22</v>
      </c>
      <c r="H34" s="153"/>
      <c r="I34" s="153"/>
      <c r="J34" s="111">
        <f t="shared" si="0"/>
        <v>0.4513888888888886</v>
      </c>
      <c r="K34" s="111"/>
      <c r="L34" s="111"/>
      <c r="M34" s="111"/>
      <c r="N34" s="112"/>
      <c r="O34" s="107" t="str">
        <f>AG18</f>
        <v>SpVgg Leipzig 1899</v>
      </c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6" t="s">
        <v>20</v>
      </c>
      <c r="AF34" s="108" t="str">
        <f>AG16</f>
        <v>SV Lindenau 1848 II</v>
      </c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51"/>
      <c r="AW34" s="138"/>
      <c r="AX34" s="139"/>
      <c r="AY34" s="6" t="s">
        <v>19</v>
      </c>
      <c r="AZ34" s="139"/>
      <c r="BA34" s="140"/>
      <c r="BB34" s="154"/>
      <c r="BC34" s="155"/>
      <c r="BD34" s="20"/>
      <c r="BE34" s="16"/>
      <c r="BF34" s="52" t="str">
        <f t="shared" si="1"/>
        <v>0</v>
      </c>
      <c r="BG34" s="52" t="s">
        <v>19</v>
      </c>
      <c r="BH34" s="52" t="str">
        <f t="shared" si="2"/>
        <v>0</v>
      </c>
      <c r="BI34" s="49"/>
      <c r="BJ34" s="49"/>
      <c r="BK34" s="58"/>
      <c r="BL34" s="58"/>
      <c r="BM34" s="51"/>
      <c r="BN34" s="51"/>
      <c r="BO34" s="51"/>
      <c r="BP34" s="51"/>
      <c r="BQ34" s="51"/>
      <c r="BR34" s="51"/>
      <c r="BS34" s="51"/>
      <c r="BT34" s="49"/>
      <c r="BU34" s="49"/>
      <c r="BV34" s="50"/>
      <c r="BW34" s="50"/>
      <c r="BX34" s="50"/>
      <c r="BY34" s="50"/>
      <c r="BZ34" s="50"/>
      <c r="CA34" s="50"/>
      <c r="CB34" s="50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</row>
    <row r="35" spans="2:159" s="4" customFormat="1" ht="18" customHeight="1" thickBot="1">
      <c r="B35" s="156">
        <v>12</v>
      </c>
      <c r="C35" s="135"/>
      <c r="D35" s="135"/>
      <c r="E35" s="135"/>
      <c r="F35" s="135"/>
      <c r="G35" s="135" t="s">
        <v>22</v>
      </c>
      <c r="H35" s="135"/>
      <c r="I35" s="135"/>
      <c r="J35" s="133">
        <f t="shared" si="0"/>
        <v>0.4590277777777775</v>
      </c>
      <c r="K35" s="133"/>
      <c r="L35" s="133"/>
      <c r="M35" s="133"/>
      <c r="N35" s="134"/>
      <c r="O35" s="130" t="str">
        <f>AG17</f>
        <v>TuS Leutzsch 1990</v>
      </c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7" t="s">
        <v>20</v>
      </c>
      <c r="AF35" s="131" t="str">
        <f>AG19</f>
        <v>Eintracht Süd III</v>
      </c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2"/>
      <c r="AW35" s="109"/>
      <c r="AX35" s="110"/>
      <c r="AY35" s="7" t="s">
        <v>19</v>
      </c>
      <c r="AZ35" s="110"/>
      <c r="BA35" s="161"/>
      <c r="BB35" s="159"/>
      <c r="BC35" s="160"/>
      <c r="BD35" s="21"/>
      <c r="BE35" s="15"/>
      <c r="BF35" s="52" t="str">
        <f t="shared" si="1"/>
        <v>0</v>
      </c>
      <c r="BG35" s="52" t="s">
        <v>19</v>
      </c>
      <c r="BH35" s="52" t="str">
        <f t="shared" si="2"/>
        <v>0</v>
      </c>
      <c r="BI35" s="49"/>
      <c r="BJ35" s="49"/>
      <c r="BK35" s="49"/>
      <c r="BL35" s="49"/>
      <c r="BM35" s="51"/>
      <c r="BN35" s="51"/>
      <c r="BO35" s="51"/>
      <c r="BP35" s="51"/>
      <c r="BQ35" s="51"/>
      <c r="BR35" s="51"/>
      <c r="BS35" s="51"/>
      <c r="BT35" s="49"/>
      <c r="BU35" s="49"/>
      <c r="BV35" s="50"/>
      <c r="BW35" s="50"/>
      <c r="BX35" s="50"/>
      <c r="BY35" s="50"/>
      <c r="BZ35" s="50"/>
      <c r="CA35" s="50"/>
      <c r="CB35" s="50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1"/>
      <c r="BE36" s="15"/>
      <c r="BF36" s="52"/>
      <c r="BG36" s="52"/>
      <c r="BH36" s="52"/>
      <c r="BI36" s="49"/>
      <c r="BJ36" s="28"/>
      <c r="BK36" s="28"/>
      <c r="BL36" s="28"/>
      <c r="BM36" s="51"/>
      <c r="BN36" s="51"/>
      <c r="BO36" s="51"/>
      <c r="BP36" s="51"/>
      <c r="BQ36" s="51"/>
      <c r="BR36" s="51"/>
      <c r="BS36" s="51"/>
      <c r="BT36" s="49"/>
      <c r="BU36" s="49"/>
      <c r="BV36" s="50"/>
      <c r="BW36" s="50"/>
      <c r="BX36" s="50"/>
      <c r="BY36" s="50"/>
      <c r="BZ36" s="50"/>
      <c r="CA36" s="50"/>
      <c r="CB36" s="50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1"/>
      <c r="BE37" s="15"/>
      <c r="BF37" s="52"/>
      <c r="BG37" s="52"/>
      <c r="BH37" s="52"/>
      <c r="BI37" s="49"/>
      <c r="BJ37" s="49"/>
      <c r="BK37" s="58"/>
      <c r="BL37" s="58"/>
      <c r="BM37" s="51"/>
      <c r="BN37" s="51"/>
      <c r="BO37" s="51"/>
      <c r="BP37" s="51"/>
      <c r="BQ37" s="51"/>
      <c r="BR37" s="51"/>
      <c r="BS37" s="51"/>
      <c r="BT37" s="49"/>
      <c r="BU37" s="49"/>
      <c r="BV37" s="50"/>
      <c r="BW37" s="50"/>
      <c r="BX37" s="50"/>
      <c r="BY37" s="50"/>
      <c r="BZ37" s="50"/>
      <c r="CA37" s="50"/>
      <c r="CB37" s="50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0"/>
      <c r="BE38" s="16"/>
      <c r="BF38" s="52"/>
      <c r="BG38" s="52"/>
      <c r="BH38" s="52"/>
      <c r="BI38" s="49"/>
      <c r="BJ38" s="49"/>
      <c r="BK38" s="58"/>
      <c r="BL38" s="58"/>
      <c r="BM38" s="51"/>
      <c r="BN38" s="51"/>
      <c r="BO38" s="51"/>
      <c r="BP38" s="51"/>
      <c r="BQ38" s="51"/>
      <c r="BR38" s="51"/>
      <c r="BS38" s="51"/>
      <c r="BT38" s="49"/>
      <c r="BU38" s="49"/>
      <c r="BV38" s="50"/>
      <c r="BW38" s="50"/>
      <c r="BX38" s="50"/>
      <c r="BY38" s="50"/>
      <c r="BZ38" s="50"/>
      <c r="CA38" s="50"/>
      <c r="CB38" s="50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</row>
    <row r="39" spans="2:159" s="4" customFormat="1" ht="18" customHeight="1" thickBot="1">
      <c r="B39"/>
      <c r="C39"/>
      <c r="D39"/>
      <c r="E39" s="149" t="s">
        <v>12</v>
      </c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86"/>
      <c r="AE39" s="149" t="s">
        <v>29</v>
      </c>
      <c r="AF39" s="146"/>
      <c r="AG39" s="186"/>
      <c r="AH39" s="149" t="s">
        <v>24</v>
      </c>
      <c r="AI39" s="146"/>
      <c r="AJ39" s="186"/>
      <c r="AK39" s="149" t="s">
        <v>25</v>
      </c>
      <c r="AL39" s="146"/>
      <c r="AM39" s="146"/>
      <c r="AN39" s="146"/>
      <c r="AO39" s="186"/>
      <c r="AP39" s="149" t="s">
        <v>26</v>
      </c>
      <c r="AQ39" s="146"/>
      <c r="AR39" s="186"/>
      <c r="AS39"/>
      <c r="AT39"/>
      <c r="AU39"/>
      <c r="AV39"/>
      <c r="AW39"/>
      <c r="AX39"/>
      <c r="AY39"/>
      <c r="AZ39"/>
      <c r="BA39"/>
      <c r="BB39"/>
      <c r="BC39"/>
      <c r="BD39" s="20"/>
      <c r="BE39" s="16"/>
      <c r="BF39" s="52"/>
      <c r="BG39" s="52"/>
      <c r="BH39" s="52"/>
      <c r="BI39" s="49"/>
      <c r="BJ39" s="49"/>
      <c r="BK39" s="58"/>
      <c r="BL39" s="58"/>
      <c r="BM39" s="51"/>
      <c r="BN39" s="51"/>
      <c r="BO39" s="51"/>
      <c r="BP39" s="51"/>
      <c r="BQ39" s="51"/>
      <c r="BR39" s="51"/>
      <c r="BS39" s="51"/>
      <c r="BT39" s="49"/>
      <c r="BU39" s="49"/>
      <c r="BV39" s="50"/>
      <c r="BW39" s="50"/>
      <c r="BX39" s="50"/>
      <c r="BY39" s="50"/>
      <c r="BZ39" s="50"/>
      <c r="CA39" s="50"/>
      <c r="CB39" s="50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</row>
    <row r="40" spans="2:159" s="4" customFormat="1" ht="18" customHeight="1">
      <c r="B40"/>
      <c r="C40"/>
      <c r="D40"/>
      <c r="E40" s="165" t="s">
        <v>8</v>
      </c>
      <c r="F40" s="166"/>
      <c r="G40" s="115" t="str">
        <f>$BM$24</f>
        <v>SV Lindenau 1848 I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6"/>
      <c r="AE40" s="167">
        <f>$BN$24</f>
        <v>0</v>
      </c>
      <c r="AF40" s="168"/>
      <c r="AG40" s="169"/>
      <c r="AH40" s="167">
        <f>$BO$24</f>
        <v>0</v>
      </c>
      <c r="AI40" s="168"/>
      <c r="AJ40" s="169"/>
      <c r="AK40" s="166">
        <f>$BP$24</f>
        <v>0</v>
      </c>
      <c r="AL40" s="166"/>
      <c r="AM40" s="9" t="s">
        <v>19</v>
      </c>
      <c r="AN40" s="166">
        <f>$BR$24</f>
        <v>0</v>
      </c>
      <c r="AO40" s="166"/>
      <c r="AP40" s="188">
        <f>$BS$24</f>
        <v>0</v>
      </c>
      <c r="AQ40" s="189"/>
      <c r="AR40" s="190"/>
      <c r="AS40"/>
      <c r="AT40"/>
      <c r="AU40"/>
      <c r="AV40"/>
      <c r="AW40"/>
      <c r="AX40"/>
      <c r="AY40"/>
      <c r="AZ40"/>
      <c r="BA40"/>
      <c r="BB40"/>
      <c r="BC40"/>
      <c r="BD40" s="20"/>
      <c r="BE40" s="16"/>
      <c r="BF40" s="52"/>
      <c r="BG40" s="52"/>
      <c r="BH40" s="52"/>
      <c r="BI40" s="49"/>
      <c r="BJ40" s="49"/>
      <c r="BK40" s="58"/>
      <c r="BL40" s="58"/>
      <c r="BM40" s="51"/>
      <c r="BN40" s="51"/>
      <c r="BO40" s="51"/>
      <c r="BP40" s="51"/>
      <c r="BQ40" s="51"/>
      <c r="BR40" s="51"/>
      <c r="BS40" s="51"/>
      <c r="BT40" s="49"/>
      <c r="BU40" s="49"/>
      <c r="BV40" s="50"/>
      <c r="BW40" s="50"/>
      <c r="BX40" s="50"/>
      <c r="BY40" s="50"/>
      <c r="BZ40" s="50"/>
      <c r="CA40" s="50"/>
      <c r="CB40" s="50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</row>
    <row r="41" spans="2:159" s="4" customFormat="1" ht="18" customHeight="1">
      <c r="B41"/>
      <c r="C41"/>
      <c r="D41"/>
      <c r="E41" s="178" t="s">
        <v>9</v>
      </c>
      <c r="F41" s="170"/>
      <c r="G41" s="113" t="str">
        <f>$BM$25</f>
        <v>Lipsia Eutritzsch II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4"/>
      <c r="AE41" s="162">
        <f>$BN$25</f>
        <v>0</v>
      </c>
      <c r="AF41" s="163"/>
      <c r="AG41" s="164"/>
      <c r="AH41" s="162">
        <f>$BO$25</f>
        <v>0</v>
      </c>
      <c r="AI41" s="163"/>
      <c r="AJ41" s="164"/>
      <c r="AK41" s="170">
        <f>$BP$25</f>
        <v>0</v>
      </c>
      <c r="AL41" s="170"/>
      <c r="AM41" s="10" t="s">
        <v>19</v>
      </c>
      <c r="AN41" s="170">
        <f>$BR$25</f>
        <v>0</v>
      </c>
      <c r="AO41" s="170"/>
      <c r="AP41" s="179">
        <f>$BS$25</f>
        <v>0</v>
      </c>
      <c r="AQ41" s="180"/>
      <c r="AR41" s="181"/>
      <c r="AS41"/>
      <c r="AT41"/>
      <c r="AU41"/>
      <c r="AV41"/>
      <c r="AW41"/>
      <c r="AX41"/>
      <c r="AY41"/>
      <c r="AZ41"/>
      <c r="BA41"/>
      <c r="BB41"/>
      <c r="BC41"/>
      <c r="BD41" s="20"/>
      <c r="BE41" s="16"/>
      <c r="BF41" s="52"/>
      <c r="BG41" s="52"/>
      <c r="BH41" s="52"/>
      <c r="BI41" s="49"/>
      <c r="BJ41" s="49"/>
      <c r="BK41" s="58"/>
      <c r="BL41" s="58"/>
      <c r="BM41" s="59"/>
      <c r="BN41" s="60"/>
      <c r="BO41" s="60"/>
      <c r="BP41" s="61"/>
      <c r="BQ41" s="60"/>
      <c r="BR41" s="62"/>
      <c r="BS41" s="49"/>
      <c r="BT41" s="49"/>
      <c r="BU41" s="49"/>
      <c r="BV41" s="50"/>
      <c r="BW41" s="50"/>
      <c r="BX41" s="50"/>
      <c r="BY41" s="50"/>
      <c r="BZ41" s="50"/>
      <c r="CA41" s="50"/>
      <c r="CB41" s="50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</row>
    <row r="42" spans="2:159" s="4" customFormat="1" ht="18" customHeight="1">
      <c r="B42"/>
      <c r="C42"/>
      <c r="D42"/>
      <c r="E42" s="178" t="s">
        <v>10</v>
      </c>
      <c r="F42" s="170"/>
      <c r="G42" s="113" t="str">
        <f>$BM$26</f>
        <v>SG Leipzig Bienitz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4"/>
      <c r="AE42" s="162">
        <f>$BN$26</f>
        <v>0</v>
      </c>
      <c r="AF42" s="163"/>
      <c r="AG42" s="164"/>
      <c r="AH42" s="162">
        <f>$BO$26</f>
        <v>0</v>
      </c>
      <c r="AI42" s="163"/>
      <c r="AJ42" s="164"/>
      <c r="AK42" s="170">
        <f>$BP$26</f>
        <v>0</v>
      </c>
      <c r="AL42" s="170"/>
      <c r="AM42" s="10" t="s">
        <v>19</v>
      </c>
      <c r="AN42" s="170">
        <f>$BR$26</f>
        <v>0</v>
      </c>
      <c r="AO42" s="170"/>
      <c r="AP42" s="179">
        <f>$BS$26</f>
        <v>0</v>
      </c>
      <c r="AQ42" s="180"/>
      <c r="AR42" s="181"/>
      <c r="AS42"/>
      <c r="AT42"/>
      <c r="AU42"/>
      <c r="AV42"/>
      <c r="AW42"/>
      <c r="AX42"/>
      <c r="AY42"/>
      <c r="AZ42"/>
      <c r="BA42"/>
      <c r="BB42"/>
      <c r="BC42"/>
      <c r="BD42" s="21"/>
      <c r="BE42" s="15"/>
      <c r="BF42" s="52"/>
      <c r="BG42" s="52"/>
      <c r="BH42" s="52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50"/>
      <c r="BW42" s="50"/>
      <c r="BX42" s="50"/>
      <c r="BY42" s="50"/>
      <c r="BZ42" s="50"/>
      <c r="CA42" s="50"/>
      <c r="CB42" s="50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</row>
    <row r="43" spans="5:60" ht="18" customHeight="1" thickBot="1">
      <c r="E43" s="171">
        <v>4</v>
      </c>
      <c r="F43" s="172"/>
      <c r="G43" s="176" t="str">
        <f>$BM$27</f>
        <v>SV Lindenau 1848 III</v>
      </c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7"/>
      <c r="AE43" s="173">
        <f>$BN$27</f>
        <v>0</v>
      </c>
      <c r="AF43" s="174"/>
      <c r="AG43" s="175"/>
      <c r="AH43" s="173">
        <f>$BO$27</f>
        <v>0</v>
      </c>
      <c r="AI43" s="174"/>
      <c r="AJ43" s="175"/>
      <c r="AK43" s="185">
        <f>$BP$27</f>
        <v>0</v>
      </c>
      <c r="AL43" s="185"/>
      <c r="AM43" s="11" t="s">
        <v>19</v>
      </c>
      <c r="AN43" s="185">
        <f>$BR$27</f>
        <v>0</v>
      </c>
      <c r="AO43" s="185"/>
      <c r="AP43" s="182">
        <f>$BS$27</f>
        <v>0</v>
      </c>
      <c r="AQ43" s="183"/>
      <c r="AR43" s="184"/>
      <c r="BF43" s="52"/>
      <c r="BG43" s="52"/>
      <c r="BH43" s="52"/>
    </row>
    <row r="44" ht="18" customHeight="1" thickBot="1"/>
    <row r="45" spans="5:44" ht="18" customHeight="1" thickBot="1">
      <c r="E45" s="149" t="s">
        <v>13</v>
      </c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86"/>
      <c r="AE45" s="149" t="s">
        <v>29</v>
      </c>
      <c r="AF45" s="146"/>
      <c r="AG45" s="186"/>
      <c r="AH45" s="149" t="s">
        <v>24</v>
      </c>
      <c r="AI45" s="146"/>
      <c r="AJ45" s="186"/>
      <c r="AK45" s="149" t="s">
        <v>25</v>
      </c>
      <c r="AL45" s="146"/>
      <c r="AM45" s="146"/>
      <c r="AN45" s="146"/>
      <c r="AO45" s="186"/>
      <c r="AP45" s="149" t="s">
        <v>26</v>
      </c>
      <c r="AQ45" s="146"/>
      <c r="AR45" s="186"/>
    </row>
    <row r="46" spans="5:44" ht="18" customHeight="1">
      <c r="E46" s="165" t="s">
        <v>8</v>
      </c>
      <c r="F46" s="166"/>
      <c r="G46" s="115" t="str">
        <f>$BM$29</f>
        <v>SV Lindenau 1848 II</v>
      </c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6"/>
      <c r="AE46" s="167">
        <f>$BN$29</f>
        <v>0</v>
      </c>
      <c r="AF46" s="168"/>
      <c r="AG46" s="169"/>
      <c r="AH46" s="167">
        <f>$BO$29</f>
        <v>0</v>
      </c>
      <c r="AI46" s="168"/>
      <c r="AJ46" s="169"/>
      <c r="AK46" s="166">
        <f>$BP$29</f>
        <v>0</v>
      </c>
      <c r="AL46" s="166"/>
      <c r="AM46" s="9" t="s">
        <v>19</v>
      </c>
      <c r="AN46" s="166">
        <f>$BR$29</f>
        <v>0</v>
      </c>
      <c r="AO46" s="166"/>
      <c r="AP46" s="188">
        <f>$BS$29</f>
        <v>0</v>
      </c>
      <c r="AQ46" s="189"/>
      <c r="AR46" s="190"/>
    </row>
    <row r="47" spans="5:116" s="8" customFormat="1" ht="18" customHeight="1">
      <c r="E47" s="178" t="s">
        <v>9</v>
      </c>
      <c r="F47" s="170"/>
      <c r="G47" s="113" t="str">
        <f>$BM$30</f>
        <v>TuS Leutzsch 1990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4"/>
      <c r="AE47" s="162">
        <f>$BN$30</f>
        <v>0</v>
      </c>
      <c r="AF47" s="163"/>
      <c r="AG47" s="164"/>
      <c r="AH47" s="162">
        <f>$BO$30</f>
        <v>0</v>
      </c>
      <c r="AI47" s="163"/>
      <c r="AJ47" s="164"/>
      <c r="AK47" s="170">
        <f>$BP$30</f>
        <v>0</v>
      </c>
      <c r="AL47" s="170"/>
      <c r="AM47" s="10" t="s">
        <v>19</v>
      </c>
      <c r="AN47" s="170">
        <f>$BR$30</f>
        <v>0</v>
      </c>
      <c r="AO47" s="170"/>
      <c r="AP47" s="179">
        <f>$BS$30</f>
        <v>0</v>
      </c>
      <c r="AQ47" s="180"/>
      <c r="AR47" s="181"/>
      <c r="BE47" s="17"/>
      <c r="BF47" s="63"/>
      <c r="BG47" s="63"/>
      <c r="BH47" s="63"/>
      <c r="BI47" s="63"/>
      <c r="BJ47" s="63"/>
      <c r="BK47" s="63"/>
      <c r="BL47" s="63"/>
      <c r="BM47" s="64"/>
      <c r="BN47" s="64"/>
      <c r="BO47" s="64"/>
      <c r="BP47" s="64"/>
      <c r="BQ47" s="64"/>
      <c r="BR47" s="64"/>
      <c r="BS47" s="64"/>
      <c r="BT47" s="64"/>
      <c r="BU47" s="64"/>
      <c r="BV47" s="65"/>
      <c r="BW47" s="65"/>
      <c r="BX47" s="65"/>
      <c r="BY47" s="65"/>
      <c r="BZ47" s="65"/>
      <c r="CA47" s="65"/>
      <c r="CB47" s="65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</row>
    <row r="48" spans="5:44" ht="18" customHeight="1">
      <c r="E48" s="178" t="s">
        <v>10</v>
      </c>
      <c r="F48" s="170"/>
      <c r="G48" s="113" t="str">
        <f>$BM$31</f>
        <v>SpVgg Leipzig 1899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4"/>
      <c r="AE48" s="162">
        <f>$BN$31</f>
        <v>0</v>
      </c>
      <c r="AF48" s="163"/>
      <c r="AG48" s="164"/>
      <c r="AH48" s="162">
        <f>$BO$31</f>
        <v>0</v>
      </c>
      <c r="AI48" s="163"/>
      <c r="AJ48" s="164"/>
      <c r="AK48" s="170">
        <f>$BP$31</f>
        <v>0</v>
      </c>
      <c r="AL48" s="170"/>
      <c r="AM48" s="10" t="s">
        <v>19</v>
      </c>
      <c r="AN48" s="170">
        <f>$BR$31</f>
        <v>0</v>
      </c>
      <c r="AO48" s="170"/>
      <c r="AP48" s="179">
        <f>$BS$31</f>
        <v>0</v>
      </c>
      <c r="AQ48" s="180"/>
      <c r="AR48" s="181"/>
    </row>
    <row r="49" spans="5:44" ht="18" customHeight="1" thickBot="1">
      <c r="E49" s="171" t="s">
        <v>11</v>
      </c>
      <c r="F49" s="172"/>
      <c r="G49" s="176" t="str">
        <f>$BM$32</f>
        <v>Eintracht Süd III</v>
      </c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7"/>
      <c r="AE49" s="173">
        <f>$BN$32</f>
        <v>0</v>
      </c>
      <c r="AF49" s="174"/>
      <c r="AG49" s="175"/>
      <c r="AH49" s="173">
        <f>$BO$32</f>
        <v>0</v>
      </c>
      <c r="AI49" s="174"/>
      <c r="AJ49" s="175"/>
      <c r="AK49" s="185">
        <f>$BP$32</f>
        <v>0</v>
      </c>
      <c r="AL49" s="185"/>
      <c r="AM49" s="11" t="s">
        <v>19</v>
      </c>
      <c r="AN49" s="185">
        <f>$BR$32</f>
        <v>0</v>
      </c>
      <c r="AO49" s="185"/>
      <c r="AP49" s="182">
        <f>$BS$32</f>
        <v>0</v>
      </c>
      <c r="AQ49" s="183"/>
      <c r="AR49" s="184"/>
    </row>
    <row r="50" ht="18" customHeight="1"/>
    <row r="51" spans="2:62" ht="18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2"/>
      <c r="BE51" s="72"/>
      <c r="BF51" s="73"/>
      <c r="BG51" s="73"/>
      <c r="BH51" s="73"/>
      <c r="BI51" s="73"/>
      <c r="BJ51" s="73"/>
    </row>
    <row r="52" spans="2:159" s="100" customFormat="1" ht="33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7"/>
      <c r="BE52" s="97"/>
      <c r="BF52" s="98"/>
      <c r="BG52" s="98"/>
      <c r="BH52" s="98"/>
      <c r="BI52" s="98"/>
      <c r="BJ52" s="98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2"/>
      <c r="BX52" s="42"/>
      <c r="BY52" s="42"/>
      <c r="BZ52" s="42"/>
      <c r="CA52" s="42"/>
      <c r="CB52" s="42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</row>
    <row r="53" spans="2:62" ht="12.75">
      <c r="B53" s="74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72"/>
      <c r="BF53" s="73"/>
      <c r="BG53" s="73"/>
      <c r="BH53" s="73"/>
      <c r="BI53" s="73"/>
      <c r="BJ53" s="73"/>
    </row>
    <row r="54" spans="2:62" ht="12.7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2"/>
      <c r="BE54" s="72"/>
      <c r="BF54" s="73"/>
      <c r="BG54" s="73"/>
      <c r="BH54" s="73"/>
      <c r="BI54" s="73"/>
      <c r="BJ54" s="73"/>
    </row>
    <row r="55" spans="2:116" s="23" customFormat="1" ht="15.75">
      <c r="B55" s="75"/>
      <c r="C55" s="75"/>
      <c r="D55" s="75"/>
      <c r="E55" s="75"/>
      <c r="F55" s="75"/>
      <c r="G55" s="76"/>
      <c r="H55" s="87"/>
      <c r="I55" s="87"/>
      <c r="J55" s="87"/>
      <c r="K55" s="87"/>
      <c r="L55" s="87"/>
      <c r="M55" s="77"/>
      <c r="N55" s="75"/>
      <c r="O55" s="75"/>
      <c r="P55" s="75"/>
      <c r="Q55" s="75"/>
      <c r="R55" s="75"/>
      <c r="S55" s="75"/>
      <c r="T55" s="76"/>
      <c r="U55" s="88"/>
      <c r="V55" s="88"/>
      <c r="W55" s="78"/>
      <c r="X55" s="89"/>
      <c r="Y55" s="89"/>
      <c r="Z55" s="89"/>
      <c r="AA55" s="89"/>
      <c r="AB55" s="89"/>
      <c r="AC55" s="77"/>
      <c r="AD55" s="75"/>
      <c r="AE55" s="75"/>
      <c r="AF55" s="75"/>
      <c r="AG55" s="75"/>
      <c r="AH55" s="75"/>
      <c r="AI55" s="75"/>
      <c r="AJ55" s="75"/>
      <c r="AK55" s="76"/>
      <c r="AL55" s="89"/>
      <c r="AM55" s="89"/>
      <c r="AN55" s="89"/>
      <c r="AO55" s="89"/>
      <c r="AP55" s="89"/>
      <c r="AQ55" s="77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9"/>
      <c r="BG55" s="79"/>
      <c r="BH55" s="79"/>
      <c r="BI55" s="79"/>
      <c r="BJ55" s="79"/>
      <c r="BK55" s="36"/>
      <c r="BL55" s="36"/>
      <c r="BM55" s="44"/>
      <c r="BN55" s="44"/>
      <c r="BO55" s="44"/>
      <c r="BP55" s="44"/>
      <c r="BQ55" s="44"/>
      <c r="BR55" s="44"/>
      <c r="BS55" s="44"/>
      <c r="BT55" s="44"/>
      <c r="BU55" s="44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</row>
    <row r="56" spans="2:62" ht="6" customHeight="1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2"/>
      <c r="BE56" s="72"/>
      <c r="BF56" s="73"/>
      <c r="BG56" s="73"/>
      <c r="BH56" s="73"/>
      <c r="BI56" s="73"/>
      <c r="BJ56" s="73"/>
    </row>
    <row r="57" spans="2:62" ht="3.75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2"/>
      <c r="BE57" s="72"/>
      <c r="BF57" s="73"/>
      <c r="BG57" s="73"/>
      <c r="BH57" s="73"/>
      <c r="BI57" s="73"/>
      <c r="BJ57" s="73"/>
    </row>
    <row r="58" spans="2:62" ht="19.5" customHeight="1">
      <c r="B58" s="90"/>
      <c r="C58" s="90"/>
      <c r="D58" s="91"/>
      <c r="E58" s="91"/>
      <c r="F58" s="91"/>
      <c r="G58" s="91"/>
      <c r="H58" s="91"/>
      <c r="I58" s="91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1"/>
      <c r="BC58" s="91"/>
      <c r="BD58" s="72"/>
      <c r="BE58" s="72"/>
      <c r="BF58" s="73"/>
      <c r="BG58" s="73"/>
      <c r="BH58" s="73"/>
      <c r="BI58" s="73"/>
      <c r="BJ58" s="73"/>
    </row>
    <row r="59" spans="2:62" ht="18" customHeight="1">
      <c r="B59" s="92"/>
      <c r="C59" s="92"/>
      <c r="D59" s="92"/>
      <c r="E59" s="92"/>
      <c r="F59" s="92"/>
      <c r="G59" s="92"/>
      <c r="H59" s="92"/>
      <c r="I59" s="92"/>
      <c r="J59" s="93"/>
      <c r="K59" s="93"/>
      <c r="L59" s="93"/>
      <c r="M59" s="93"/>
      <c r="N59" s="93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80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1"/>
      <c r="AX59" s="91"/>
      <c r="AY59" s="91"/>
      <c r="AZ59" s="91"/>
      <c r="BA59" s="91"/>
      <c r="BB59" s="92"/>
      <c r="BC59" s="92"/>
      <c r="BD59" s="72"/>
      <c r="BE59" s="72"/>
      <c r="BF59" s="73"/>
      <c r="BG59" s="73"/>
      <c r="BH59" s="73"/>
      <c r="BI59" s="73"/>
      <c r="BJ59" s="73"/>
    </row>
    <row r="60" spans="2:62" ht="12" customHeight="1">
      <c r="B60" s="92"/>
      <c r="C60" s="92"/>
      <c r="D60" s="92"/>
      <c r="E60" s="92"/>
      <c r="F60" s="92"/>
      <c r="G60" s="92"/>
      <c r="H60" s="92"/>
      <c r="I60" s="92"/>
      <c r="J60" s="93"/>
      <c r="K60" s="93"/>
      <c r="L60" s="93"/>
      <c r="M60" s="93"/>
      <c r="N60" s="93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81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1"/>
      <c r="AX60" s="91"/>
      <c r="AY60" s="91"/>
      <c r="AZ60" s="91"/>
      <c r="BA60" s="91"/>
      <c r="BB60" s="92"/>
      <c r="BC60" s="92"/>
      <c r="BD60" s="72"/>
      <c r="BE60" s="72"/>
      <c r="BF60" s="73"/>
      <c r="BG60" s="73"/>
      <c r="BH60" s="73"/>
      <c r="BI60" s="73"/>
      <c r="BJ60" s="73"/>
    </row>
    <row r="61" spans="2:62" ht="3.75" customHeight="1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2"/>
      <c r="BE61" s="72"/>
      <c r="BF61" s="73"/>
      <c r="BG61" s="73"/>
      <c r="BH61" s="73"/>
      <c r="BI61" s="73"/>
      <c r="BJ61" s="73"/>
    </row>
    <row r="62" spans="2:62" ht="19.5" customHeight="1">
      <c r="B62" s="90"/>
      <c r="C62" s="90"/>
      <c r="D62" s="91"/>
      <c r="E62" s="91"/>
      <c r="F62" s="91"/>
      <c r="G62" s="91"/>
      <c r="H62" s="91"/>
      <c r="I62" s="91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1"/>
      <c r="BC62" s="91"/>
      <c r="BD62" s="72"/>
      <c r="BE62" s="72"/>
      <c r="BF62" s="73"/>
      <c r="BG62" s="73"/>
      <c r="BH62" s="73"/>
      <c r="BI62" s="73"/>
      <c r="BJ62" s="73"/>
    </row>
    <row r="63" spans="2:62" ht="18" customHeight="1">
      <c r="B63" s="92"/>
      <c r="C63" s="92"/>
      <c r="D63" s="92"/>
      <c r="E63" s="92"/>
      <c r="F63" s="92"/>
      <c r="G63" s="92"/>
      <c r="H63" s="92"/>
      <c r="I63" s="92"/>
      <c r="J63" s="93"/>
      <c r="K63" s="93"/>
      <c r="L63" s="93"/>
      <c r="M63" s="93"/>
      <c r="N63" s="93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80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1"/>
      <c r="AX63" s="91"/>
      <c r="AY63" s="91"/>
      <c r="AZ63" s="91"/>
      <c r="BA63" s="91"/>
      <c r="BB63" s="92"/>
      <c r="BC63" s="92"/>
      <c r="BD63" s="72"/>
      <c r="BE63" s="72"/>
      <c r="BF63" s="73"/>
      <c r="BG63" s="73"/>
      <c r="BH63" s="73"/>
      <c r="BI63" s="73"/>
      <c r="BJ63" s="73"/>
    </row>
    <row r="64" spans="2:86" ht="12" customHeight="1">
      <c r="B64" s="92"/>
      <c r="C64" s="92"/>
      <c r="D64" s="92"/>
      <c r="E64" s="92"/>
      <c r="F64" s="92"/>
      <c r="G64" s="92"/>
      <c r="H64" s="92"/>
      <c r="I64" s="92"/>
      <c r="J64" s="93"/>
      <c r="K64" s="93"/>
      <c r="L64" s="93"/>
      <c r="M64" s="93"/>
      <c r="N64" s="93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81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1"/>
      <c r="AX64" s="91"/>
      <c r="AY64" s="91"/>
      <c r="AZ64" s="91"/>
      <c r="BA64" s="91"/>
      <c r="BB64" s="92"/>
      <c r="BC64" s="92"/>
      <c r="BD64" s="72"/>
      <c r="BE64" s="72"/>
      <c r="BF64" s="73"/>
      <c r="BG64" s="73"/>
      <c r="BH64" s="73"/>
      <c r="BI64" s="73"/>
      <c r="BJ64" s="73"/>
      <c r="BZ64" s="41"/>
      <c r="CA64" s="41"/>
      <c r="CB64" s="41"/>
      <c r="CC64" s="68"/>
      <c r="CD64" s="68"/>
      <c r="CE64" s="68"/>
      <c r="CF64" s="68"/>
      <c r="CG64" s="68"/>
      <c r="CH64" s="68"/>
    </row>
    <row r="65" spans="2:86" ht="18.75" customHeight="1">
      <c r="B65" s="82"/>
      <c r="C65" s="82"/>
      <c r="D65" s="82"/>
      <c r="E65" s="82"/>
      <c r="F65" s="82"/>
      <c r="G65" s="82"/>
      <c r="H65" s="82"/>
      <c r="I65" s="82"/>
      <c r="J65" s="83"/>
      <c r="K65" s="83"/>
      <c r="L65" s="83"/>
      <c r="M65" s="83"/>
      <c r="N65" s="83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1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0"/>
      <c r="AX65" s="80"/>
      <c r="AY65" s="80"/>
      <c r="AZ65" s="80"/>
      <c r="BA65" s="80"/>
      <c r="BB65" s="82"/>
      <c r="BC65" s="82"/>
      <c r="BD65" s="72"/>
      <c r="BE65" s="72"/>
      <c r="BF65" s="73"/>
      <c r="BG65" s="73"/>
      <c r="BH65" s="73"/>
      <c r="BI65" s="73"/>
      <c r="BJ65" s="73"/>
      <c r="BZ65" s="41"/>
      <c r="CA65" s="41"/>
      <c r="CB65" s="41"/>
      <c r="CC65" s="68"/>
      <c r="CD65" s="68"/>
      <c r="CE65" s="68"/>
      <c r="CF65" s="68"/>
      <c r="CG65" s="68"/>
      <c r="CH65" s="68"/>
    </row>
    <row r="66" spans="2:62" ht="19.5" customHeight="1">
      <c r="B66" s="90"/>
      <c r="C66" s="90"/>
      <c r="D66" s="91"/>
      <c r="E66" s="91"/>
      <c r="F66" s="91"/>
      <c r="G66" s="91"/>
      <c r="H66" s="91"/>
      <c r="I66" s="91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1"/>
      <c r="BC66" s="91"/>
      <c r="BD66" s="72"/>
      <c r="BE66" s="72"/>
      <c r="BF66" s="73"/>
      <c r="BG66" s="73"/>
      <c r="BH66" s="73"/>
      <c r="BI66" s="73"/>
      <c r="BJ66" s="73"/>
    </row>
    <row r="67" spans="2:62" ht="18" customHeight="1">
      <c r="B67" s="92"/>
      <c r="C67" s="92"/>
      <c r="D67" s="92"/>
      <c r="E67" s="92"/>
      <c r="F67" s="92"/>
      <c r="G67" s="92"/>
      <c r="H67" s="92"/>
      <c r="I67" s="92"/>
      <c r="J67" s="93"/>
      <c r="K67" s="93"/>
      <c r="L67" s="93"/>
      <c r="M67" s="93"/>
      <c r="N67" s="93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80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1"/>
      <c r="AX67" s="91"/>
      <c r="AY67" s="91"/>
      <c r="AZ67" s="91"/>
      <c r="BA67" s="91"/>
      <c r="BB67" s="92"/>
      <c r="BC67" s="92"/>
      <c r="BD67" s="72"/>
      <c r="BE67" s="72"/>
      <c r="BF67" s="73"/>
      <c r="BG67" s="73"/>
      <c r="BH67" s="73"/>
      <c r="BI67" s="73"/>
      <c r="BJ67" s="73"/>
    </row>
    <row r="68" spans="2:62" ht="12" customHeight="1">
      <c r="B68" s="92"/>
      <c r="C68" s="92"/>
      <c r="D68" s="92"/>
      <c r="E68" s="92"/>
      <c r="F68" s="92"/>
      <c r="G68" s="92"/>
      <c r="H68" s="92"/>
      <c r="I68" s="92"/>
      <c r="J68" s="93"/>
      <c r="K68" s="93"/>
      <c r="L68" s="93"/>
      <c r="M68" s="93"/>
      <c r="N68" s="93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81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1"/>
      <c r="AX68" s="91"/>
      <c r="AY68" s="91"/>
      <c r="AZ68" s="91"/>
      <c r="BA68" s="91"/>
      <c r="BB68" s="92"/>
      <c r="BC68" s="92"/>
      <c r="BD68" s="72"/>
      <c r="BE68" s="72"/>
      <c r="BF68" s="73"/>
      <c r="BG68" s="73"/>
      <c r="BH68" s="73"/>
      <c r="BI68" s="73"/>
      <c r="BJ68" s="73"/>
    </row>
    <row r="69" spans="2:62" ht="3.75" customHeight="1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2"/>
      <c r="BE69" s="72"/>
      <c r="BF69" s="73"/>
      <c r="BG69" s="73"/>
      <c r="BH69" s="73"/>
      <c r="BI69" s="73"/>
      <c r="BJ69" s="73"/>
    </row>
    <row r="70" spans="2:62" ht="19.5" customHeight="1">
      <c r="B70" s="90"/>
      <c r="C70" s="90"/>
      <c r="D70" s="91"/>
      <c r="E70" s="91"/>
      <c r="F70" s="91"/>
      <c r="G70" s="91"/>
      <c r="H70" s="91"/>
      <c r="I70" s="91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1"/>
      <c r="BC70" s="91"/>
      <c r="BD70" s="72"/>
      <c r="BE70" s="72"/>
      <c r="BF70" s="73"/>
      <c r="BG70" s="73"/>
      <c r="BH70" s="73"/>
      <c r="BI70" s="73"/>
      <c r="BJ70" s="73"/>
    </row>
    <row r="71" spans="2:62" ht="18" customHeight="1">
      <c r="B71" s="92"/>
      <c r="C71" s="92"/>
      <c r="D71" s="92"/>
      <c r="E71" s="92"/>
      <c r="F71" s="92"/>
      <c r="G71" s="92"/>
      <c r="H71" s="92"/>
      <c r="I71" s="92"/>
      <c r="J71" s="93"/>
      <c r="K71" s="93"/>
      <c r="L71" s="93"/>
      <c r="M71" s="93"/>
      <c r="N71" s="93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80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1"/>
      <c r="AX71" s="91"/>
      <c r="AY71" s="91"/>
      <c r="AZ71" s="91"/>
      <c r="BA71" s="91"/>
      <c r="BB71" s="92"/>
      <c r="BC71" s="92"/>
      <c r="BD71" s="72"/>
      <c r="BE71" s="72"/>
      <c r="BF71" s="73"/>
      <c r="BG71" s="73"/>
      <c r="BH71" s="73"/>
      <c r="BI71" s="73"/>
      <c r="BJ71" s="73"/>
    </row>
    <row r="72" spans="2:86" ht="12" customHeight="1">
      <c r="B72" s="92"/>
      <c r="C72" s="92"/>
      <c r="D72" s="92"/>
      <c r="E72" s="92"/>
      <c r="F72" s="92"/>
      <c r="G72" s="92"/>
      <c r="H72" s="92"/>
      <c r="I72" s="92"/>
      <c r="J72" s="93"/>
      <c r="K72" s="93"/>
      <c r="L72" s="93"/>
      <c r="M72" s="93"/>
      <c r="N72" s="93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81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1"/>
      <c r="AX72" s="91"/>
      <c r="AY72" s="91"/>
      <c r="AZ72" s="91"/>
      <c r="BA72" s="91"/>
      <c r="BB72" s="92"/>
      <c r="BC72" s="92"/>
      <c r="BD72" s="72"/>
      <c r="BE72" s="72"/>
      <c r="BF72" s="73"/>
      <c r="BG72" s="73"/>
      <c r="BH72" s="73"/>
      <c r="BI72" s="73"/>
      <c r="BJ72" s="73"/>
      <c r="BZ72" s="41"/>
      <c r="CA72" s="41"/>
      <c r="CB72" s="41"/>
      <c r="CC72" s="68"/>
      <c r="CD72" s="68"/>
      <c r="CE72" s="68"/>
      <c r="CF72" s="68"/>
      <c r="CG72" s="68"/>
      <c r="CH72" s="68"/>
    </row>
    <row r="73" spans="2:86" ht="3.75" customHeight="1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2"/>
      <c r="BE73" s="72"/>
      <c r="BF73" s="73"/>
      <c r="BG73" s="73"/>
      <c r="BH73" s="73"/>
      <c r="BI73" s="73"/>
      <c r="BJ73" s="73"/>
      <c r="BZ73" s="41"/>
      <c r="CA73" s="41"/>
      <c r="CB73" s="41"/>
      <c r="CC73" s="68"/>
      <c r="CD73" s="68"/>
      <c r="CE73" s="68"/>
      <c r="CF73" s="68"/>
      <c r="CG73" s="68"/>
      <c r="CH73" s="68"/>
    </row>
    <row r="74" spans="2:62" ht="19.5" customHeight="1">
      <c r="B74" s="90"/>
      <c r="C74" s="90"/>
      <c r="D74" s="91"/>
      <c r="E74" s="91"/>
      <c r="F74" s="91"/>
      <c r="G74" s="91"/>
      <c r="H74" s="91"/>
      <c r="I74" s="91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1"/>
      <c r="BC74" s="91"/>
      <c r="BD74" s="72"/>
      <c r="BE74" s="72"/>
      <c r="BF74" s="73"/>
      <c r="BG74" s="73"/>
      <c r="BH74" s="73"/>
      <c r="BI74" s="73"/>
      <c r="BJ74" s="73"/>
    </row>
    <row r="75" spans="2:62" ht="18" customHeight="1">
      <c r="B75" s="92"/>
      <c r="C75" s="92"/>
      <c r="D75" s="92"/>
      <c r="E75" s="92"/>
      <c r="F75" s="92"/>
      <c r="G75" s="92"/>
      <c r="H75" s="92"/>
      <c r="I75" s="92"/>
      <c r="J75" s="93"/>
      <c r="K75" s="93"/>
      <c r="L75" s="93"/>
      <c r="M75" s="93"/>
      <c r="N75" s="93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80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1"/>
      <c r="AX75" s="91"/>
      <c r="AY75" s="91"/>
      <c r="AZ75" s="91"/>
      <c r="BA75" s="91"/>
      <c r="BB75" s="92"/>
      <c r="BC75" s="92"/>
      <c r="BD75" s="72"/>
      <c r="BE75" s="72"/>
      <c r="BF75" s="73"/>
      <c r="BG75" s="73"/>
      <c r="BH75" s="73"/>
      <c r="BI75" s="73"/>
      <c r="BJ75" s="73"/>
    </row>
    <row r="76" spans="2:62" ht="12" customHeight="1">
      <c r="B76" s="92"/>
      <c r="C76" s="92"/>
      <c r="D76" s="92"/>
      <c r="E76" s="92"/>
      <c r="F76" s="92"/>
      <c r="G76" s="92"/>
      <c r="H76" s="92"/>
      <c r="I76" s="92"/>
      <c r="J76" s="93"/>
      <c r="K76" s="93"/>
      <c r="L76" s="93"/>
      <c r="M76" s="93"/>
      <c r="N76" s="93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81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1"/>
      <c r="AX76" s="91"/>
      <c r="AY76" s="91"/>
      <c r="AZ76" s="91"/>
      <c r="BA76" s="91"/>
      <c r="BB76" s="92"/>
      <c r="BC76" s="92"/>
      <c r="BD76" s="72"/>
      <c r="BE76" s="72"/>
      <c r="BF76" s="73"/>
      <c r="BG76" s="73"/>
      <c r="BH76" s="73"/>
      <c r="BI76" s="73"/>
      <c r="BJ76" s="73"/>
    </row>
    <row r="77" spans="2:62" ht="3.75" customHeight="1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2"/>
      <c r="BE77" s="72"/>
      <c r="BF77" s="73"/>
      <c r="BG77" s="73"/>
      <c r="BH77" s="73"/>
      <c r="BI77" s="73"/>
      <c r="BJ77" s="73"/>
    </row>
    <row r="78" spans="2:62" ht="19.5" customHeight="1">
      <c r="B78" s="90"/>
      <c r="C78" s="90"/>
      <c r="D78" s="91"/>
      <c r="E78" s="91"/>
      <c r="F78" s="91"/>
      <c r="G78" s="91"/>
      <c r="H78" s="91"/>
      <c r="I78" s="91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1"/>
      <c r="BC78" s="91"/>
      <c r="BD78" s="72"/>
      <c r="BE78" s="72"/>
      <c r="BF78" s="73"/>
      <c r="BG78" s="73"/>
      <c r="BH78" s="73"/>
      <c r="BI78" s="73"/>
      <c r="BJ78" s="73"/>
    </row>
    <row r="79" spans="2:62" ht="18" customHeight="1">
      <c r="B79" s="92"/>
      <c r="C79" s="92"/>
      <c r="D79" s="92"/>
      <c r="E79" s="92"/>
      <c r="F79" s="92"/>
      <c r="G79" s="92"/>
      <c r="H79" s="92"/>
      <c r="I79" s="92"/>
      <c r="J79" s="93"/>
      <c r="K79" s="93"/>
      <c r="L79" s="93"/>
      <c r="M79" s="93"/>
      <c r="N79" s="93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80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1"/>
      <c r="AX79" s="91"/>
      <c r="AY79" s="91"/>
      <c r="AZ79" s="91"/>
      <c r="BA79" s="91"/>
      <c r="BB79" s="92"/>
      <c r="BC79" s="92"/>
      <c r="BD79" s="72"/>
      <c r="BE79" s="72"/>
      <c r="BF79" s="73"/>
      <c r="BG79" s="73"/>
      <c r="BH79" s="73"/>
      <c r="BI79" s="73"/>
      <c r="BJ79" s="73"/>
    </row>
    <row r="80" spans="2:86" ht="12" customHeight="1">
      <c r="B80" s="92"/>
      <c r="C80" s="92"/>
      <c r="D80" s="92"/>
      <c r="E80" s="92"/>
      <c r="F80" s="92"/>
      <c r="G80" s="92"/>
      <c r="H80" s="92"/>
      <c r="I80" s="92"/>
      <c r="J80" s="93"/>
      <c r="K80" s="93"/>
      <c r="L80" s="93"/>
      <c r="M80" s="93"/>
      <c r="N80" s="93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81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1"/>
      <c r="AX80" s="91"/>
      <c r="AY80" s="91"/>
      <c r="AZ80" s="91"/>
      <c r="BA80" s="91"/>
      <c r="BB80" s="92"/>
      <c r="BC80" s="92"/>
      <c r="BD80" s="72"/>
      <c r="BE80" s="72"/>
      <c r="BF80" s="73"/>
      <c r="BG80" s="73"/>
      <c r="BH80" s="73"/>
      <c r="BI80" s="73"/>
      <c r="BJ80" s="73"/>
      <c r="BZ80" s="41"/>
      <c r="CA80" s="41"/>
      <c r="CB80" s="41"/>
      <c r="CC80" s="68"/>
      <c r="CD80" s="68"/>
      <c r="CE80" s="68"/>
      <c r="CF80" s="68"/>
      <c r="CG80" s="68"/>
      <c r="CH80" s="68"/>
    </row>
    <row r="81" spans="2:86" ht="3.75" customHeight="1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2"/>
      <c r="BE81" s="72"/>
      <c r="BF81" s="73"/>
      <c r="BG81" s="73"/>
      <c r="BH81" s="73"/>
      <c r="BI81" s="73"/>
      <c r="BJ81" s="73"/>
      <c r="BZ81" s="41"/>
      <c r="CA81" s="41"/>
      <c r="CB81" s="41"/>
      <c r="CC81" s="68"/>
      <c r="CD81" s="68"/>
      <c r="CE81" s="68"/>
      <c r="CF81" s="68"/>
      <c r="CG81" s="68"/>
      <c r="CH81" s="68"/>
    </row>
    <row r="82" spans="2:73" ht="12.7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2"/>
      <c r="BE82" s="72"/>
      <c r="BF82" s="73"/>
      <c r="BG82" s="73"/>
      <c r="BH82" s="73"/>
      <c r="BI82" s="73"/>
      <c r="BJ82" s="73"/>
      <c r="BK82" s="31"/>
      <c r="BL82" s="31"/>
      <c r="BM82" s="43"/>
      <c r="BN82" s="43"/>
      <c r="BO82" s="43"/>
      <c r="BP82" s="43"/>
      <c r="BQ82" s="43"/>
      <c r="BR82" s="43"/>
      <c r="BS82" s="43"/>
      <c r="BT82" s="43"/>
      <c r="BU82" s="43"/>
    </row>
    <row r="83" spans="2:73" ht="12.75">
      <c r="B83" s="74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2"/>
      <c r="BE83" s="72"/>
      <c r="BF83" s="73"/>
      <c r="BG83" s="73"/>
      <c r="BH83" s="73"/>
      <c r="BI83" s="73"/>
      <c r="BJ83" s="73"/>
      <c r="BK83" s="31"/>
      <c r="BL83" s="31"/>
      <c r="BM83" s="43"/>
      <c r="BN83" s="43"/>
      <c r="BO83" s="43"/>
      <c r="BP83" s="43"/>
      <c r="BQ83" s="43"/>
      <c r="BR83" s="43"/>
      <c r="BS83" s="43"/>
      <c r="BT83" s="43"/>
      <c r="BU83" s="43"/>
    </row>
    <row r="84" spans="2:62" ht="12.7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2"/>
      <c r="BE84" s="72"/>
      <c r="BF84" s="73"/>
      <c r="BG84" s="73"/>
      <c r="BH84" s="73"/>
      <c r="BI84" s="73"/>
      <c r="BJ84" s="73"/>
    </row>
    <row r="85" spans="2:62" ht="24" customHeight="1">
      <c r="B85" s="71"/>
      <c r="C85" s="71"/>
      <c r="D85" s="71"/>
      <c r="E85" s="71"/>
      <c r="F85" s="71"/>
      <c r="G85" s="71"/>
      <c r="H85" s="71"/>
      <c r="I85" s="95"/>
      <c r="J85" s="95"/>
      <c r="K85" s="95"/>
      <c r="L85" s="8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71"/>
      <c r="AX85" s="71"/>
      <c r="AY85" s="71"/>
      <c r="AZ85" s="71"/>
      <c r="BA85" s="71"/>
      <c r="BB85" s="71"/>
      <c r="BC85" s="71"/>
      <c r="BD85" s="72"/>
      <c r="BE85" s="72"/>
      <c r="BF85" s="73"/>
      <c r="BG85" s="73"/>
      <c r="BH85" s="73"/>
      <c r="BI85" s="73"/>
      <c r="BJ85" s="73"/>
    </row>
    <row r="86" spans="2:62" ht="24" customHeight="1">
      <c r="B86" s="71"/>
      <c r="C86" s="71"/>
      <c r="D86" s="71"/>
      <c r="E86" s="71"/>
      <c r="F86" s="71"/>
      <c r="G86" s="71"/>
      <c r="H86" s="71"/>
      <c r="I86" s="95"/>
      <c r="J86" s="95"/>
      <c r="K86" s="95"/>
      <c r="L86" s="8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71"/>
      <c r="AX86" s="71"/>
      <c r="AY86" s="71"/>
      <c r="AZ86" s="71"/>
      <c r="BA86" s="71"/>
      <c r="BB86" s="71"/>
      <c r="BC86" s="71"/>
      <c r="BD86" s="72"/>
      <c r="BE86" s="72"/>
      <c r="BF86" s="73"/>
      <c r="BG86" s="73"/>
      <c r="BH86" s="73"/>
      <c r="BI86" s="73"/>
      <c r="BJ86" s="73"/>
    </row>
    <row r="87" spans="2:62" ht="24" customHeight="1">
      <c r="B87" s="71"/>
      <c r="C87" s="71"/>
      <c r="D87" s="71"/>
      <c r="E87" s="71"/>
      <c r="F87" s="71"/>
      <c r="G87" s="71"/>
      <c r="H87" s="71"/>
      <c r="I87" s="95"/>
      <c r="J87" s="95"/>
      <c r="K87" s="95"/>
      <c r="L87" s="8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71"/>
      <c r="AX87" s="71"/>
      <c r="AY87" s="71"/>
      <c r="AZ87" s="71"/>
      <c r="BA87" s="71"/>
      <c r="BB87" s="71"/>
      <c r="BC87" s="71"/>
      <c r="BD87" s="72"/>
      <c r="BE87" s="72"/>
      <c r="BF87" s="73"/>
      <c r="BG87" s="73"/>
      <c r="BH87" s="73"/>
      <c r="BI87" s="73"/>
      <c r="BJ87" s="73"/>
    </row>
    <row r="88" spans="2:62" ht="24" customHeight="1">
      <c r="B88" s="71"/>
      <c r="C88" s="71"/>
      <c r="D88" s="71"/>
      <c r="E88" s="71"/>
      <c r="F88" s="71"/>
      <c r="G88" s="71"/>
      <c r="H88" s="71"/>
      <c r="I88" s="95"/>
      <c r="J88" s="95"/>
      <c r="K88" s="95"/>
      <c r="L88" s="8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71"/>
      <c r="AX88" s="71"/>
      <c r="AY88" s="71"/>
      <c r="AZ88" s="71"/>
      <c r="BA88" s="71"/>
      <c r="BB88" s="71"/>
      <c r="BC88" s="71"/>
      <c r="BD88" s="72"/>
      <c r="BE88" s="72"/>
      <c r="BF88" s="73"/>
      <c r="BG88" s="73"/>
      <c r="BH88" s="73"/>
      <c r="BI88" s="73"/>
      <c r="BJ88" s="73"/>
    </row>
    <row r="89" spans="2:102" ht="24" customHeight="1">
      <c r="B89" s="71"/>
      <c r="C89" s="71"/>
      <c r="D89" s="71"/>
      <c r="E89" s="71"/>
      <c r="F89" s="71"/>
      <c r="G89" s="71"/>
      <c r="H89" s="71"/>
      <c r="I89" s="95"/>
      <c r="J89" s="95"/>
      <c r="K89" s="95"/>
      <c r="L89" s="8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71"/>
      <c r="AX89" s="71"/>
      <c r="AY89" s="71"/>
      <c r="AZ89" s="71"/>
      <c r="BA89" s="71"/>
      <c r="BB89" s="71"/>
      <c r="BC89" s="71"/>
      <c r="BD89" s="72"/>
      <c r="BE89" s="72"/>
      <c r="BF89" s="73"/>
      <c r="BG89" s="73"/>
      <c r="BH89" s="73"/>
      <c r="BI89" s="73"/>
      <c r="BJ89" s="73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</row>
    <row r="90" spans="2:102" ht="24" customHeight="1">
      <c r="B90" s="71"/>
      <c r="C90" s="71"/>
      <c r="D90" s="71"/>
      <c r="E90" s="71"/>
      <c r="F90" s="71"/>
      <c r="G90" s="71"/>
      <c r="H90" s="71"/>
      <c r="I90" s="95"/>
      <c r="J90" s="95"/>
      <c r="K90" s="95"/>
      <c r="L90" s="8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71"/>
      <c r="AX90" s="71"/>
      <c r="AY90" s="71"/>
      <c r="AZ90" s="71"/>
      <c r="BA90" s="71"/>
      <c r="BB90" s="71"/>
      <c r="BC90" s="71"/>
      <c r="BD90" s="72"/>
      <c r="BE90" s="72"/>
      <c r="BF90" s="73"/>
      <c r="BG90" s="73"/>
      <c r="BH90" s="73"/>
      <c r="BI90" s="73"/>
      <c r="BJ90" s="73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</row>
    <row r="91" spans="2:62" ht="24" customHeight="1">
      <c r="B91" s="71"/>
      <c r="C91" s="71"/>
      <c r="D91" s="71"/>
      <c r="E91" s="71"/>
      <c r="F91" s="71"/>
      <c r="G91" s="71"/>
      <c r="H91" s="71"/>
      <c r="I91" s="95"/>
      <c r="J91" s="95"/>
      <c r="K91" s="95"/>
      <c r="L91" s="8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71"/>
      <c r="AX91" s="71"/>
      <c r="AY91" s="71"/>
      <c r="AZ91" s="71"/>
      <c r="BA91" s="71"/>
      <c r="BB91" s="71"/>
      <c r="BC91" s="71"/>
      <c r="BD91" s="72"/>
      <c r="BE91" s="72"/>
      <c r="BF91" s="73"/>
      <c r="BG91" s="73"/>
      <c r="BH91" s="73"/>
      <c r="BI91" s="73"/>
      <c r="BJ91" s="73"/>
    </row>
    <row r="92" spans="2:62" ht="24" customHeight="1">
      <c r="B92" s="71"/>
      <c r="C92" s="71"/>
      <c r="D92" s="71"/>
      <c r="E92" s="71"/>
      <c r="F92" s="71"/>
      <c r="G92" s="71"/>
      <c r="H92" s="71"/>
      <c r="I92" s="95"/>
      <c r="J92" s="95"/>
      <c r="K92" s="95"/>
      <c r="L92" s="8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71"/>
      <c r="AX92" s="71"/>
      <c r="AY92" s="71"/>
      <c r="AZ92" s="71"/>
      <c r="BA92" s="71"/>
      <c r="BB92" s="71"/>
      <c r="BC92" s="71"/>
      <c r="BD92" s="72"/>
      <c r="BE92" s="72"/>
      <c r="BF92" s="73"/>
      <c r="BG92" s="73"/>
      <c r="BH92" s="73"/>
      <c r="BI92" s="73"/>
      <c r="BJ92" s="73"/>
    </row>
    <row r="93" spans="2:62" ht="12.7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2"/>
      <c r="BE93" s="72"/>
      <c r="BF93" s="73"/>
      <c r="BG93" s="73"/>
      <c r="BH93" s="73"/>
      <c r="BI93" s="73"/>
      <c r="BJ93" s="73"/>
    </row>
    <row r="94" spans="2:62" ht="12.7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2"/>
      <c r="BE94" s="72"/>
      <c r="BF94" s="73"/>
      <c r="BG94" s="73"/>
      <c r="BH94" s="73"/>
      <c r="BI94" s="73"/>
      <c r="BJ94" s="73"/>
    </row>
    <row r="95" spans="2:62" ht="12.7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2"/>
      <c r="BE95" s="72"/>
      <c r="BF95" s="73"/>
      <c r="BG95" s="73"/>
      <c r="BH95" s="73"/>
      <c r="BI95" s="73"/>
      <c r="BJ95" s="73"/>
    </row>
    <row r="96" spans="2:62" ht="12.7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2"/>
      <c r="BE96" s="72"/>
      <c r="BF96" s="73"/>
      <c r="BG96" s="73"/>
      <c r="BH96" s="73"/>
      <c r="BI96" s="73"/>
      <c r="BJ96" s="73"/>
    </row>
    <row r="97" spans="2:62" ht="12.75">
      <c r="B97" s="71"/>
      <c r="C97" s="71"/>
      <c r="D97" s="71"/>
      <c r="E97" s="86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2"/>
      <c r="BE97" s="72"/>
      <c r="BF97" s="73"/>
      <c r="BG97" s="73"/>
      <c r="BH97" s="73"/>
      <c r="BI97" s="73"/>
      <c r="BJ97" s="73"/>
    </row>
    <row r="98" spans="2:62" ht="12.7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2"/>
      <c r="BE98" s="72"/>
      <c r="BF98" s="73"/>
      <c r="BG98" s="73"/>
      <c r="BH98" s="73"/>
      <c r="BI98" s="73"/>
      <c r="BJ98" s="73"/>
    </row>
    <row r="99" spans="2:62" ht="12.7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2"/>
      <c r="BE99" s="72"/>
      <c r="BF99" s="73"/>
      <c r="BG99" s="73"/>
      <c r="BH99" s="73"/>
      <c r="BI99" s="73"/>
      <c r="BJ99" s="73"/>
    </row>
  </sheetData>
  <sheetProtection/>
  <mergeCells count="218">
    <mergeCell ref="E45:AD45"/>
    <mergeCell ref="AE45:AG45"/>
    <mergeCell ref="AP45:AR45"/>
    <mergeCell ref="G46:AD46"/>
    <mergeCell ref="AK46:AL46"/>
    <mergeCell ref="AN46:AO46"/>
    <mergeCell ref="G43:AD43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P48:AR48"/>
    <mergeCell ref="AP42:AR42"/>
    <mergeCell ref="AH45:AJ45"/>
    <mergeCell ref="AK45:AO45"/>
    <mergeCell ref="AN48:AO48"/>
    <mergeCell ref="AE46:AG46"/>
    <mergeCell ref="AE47:AG47"/>
    <mergeCell ref="AP46:AR46"/>
    <mergeCell ref="AN40:AO40"/>
    <mergeCell ref="A4:AP4"/>
    <mergeCell ref="AF35:AV35"/>
    <mergeCell ref="E42:F42"/>
    <mergeCell ref="E41:F41"/>
    <mergeCell ref="AH41:AJ41"/>
    <mergeCell ref="AE39:AG39"/>
    <mergeCell ref="AE41:AG41"/>
    <mergeCell ref="AP40:AR40"/>
    <mergeCell ref="AP41:AR41"/>
    <mergeCell ref="E40:F40"/>
    <mergeCell ref="AH39:AJ39"/>
    <mergeCell ref="E39:AD39"/>
    <mergeCell ref="AK39:AO39"/>
    <mergeCell ref="AP39:AR39"/>
    <mergeCell ref="AN42:AO42"/>
    <mergeCell ref="AE40:AG40"/>
    <mergeCell ref="AH40:AJ40"/>
    <mergeCell ref="AK40:AL40"/>
    <mergeCell ref="AK42:AL42"/>
    <mergeCell ref="E47:F47"/>
    <mergeCell ref="G47:AD47"/>
    <mergeCell ref="AN41:AO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Z31:BA31"/>
    <mergeCell ref="BB31:BC31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J26:N26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25:C25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B16:C16"/>
    <mergeCell ref="AE16:AF16"/>
    <mergeCell ref="Y16:Z16"/>
    <mergeCell ref="B17:C17"/>
    <mergeCell ref="D16:X16"/>
    <mergeCell ref="B18:C18"/>
    <mergeCell ref="AE17:AF17"/>
    <mergeCell ref="AE18:AF18"/>
    <mergeCell ref="B19:C19"/>
    <mergeCell ref="D19:X19"/>
    <mergeCell ref="Y17:Z17"/>
    <mergeCell ref="Y18:Z18"/>
    <mergeCell ref="Y19:Z19"/>
    <mergeCell ref="D17:X17"/>
    <mergeCell ref="D18:X18"/>
    <mergeCell ref="G25:I25"/>
    <mergeCell ref="M6:T6"/>
    <mergeCell ref="Y6:AF6"/>
    <mergeCell ref="AE15:BA15"/>
    <mergeCell ref="AW24:AX24"/>
    <mergeCell ref="AZ24:BA24"/>
    <mergeCell ref="AE19:AF19"/>
    <mergeCell ref="O23:AV23"/>
    <mergeCell ref="AG17:BA17"/>
    <mergeCell ref="AG18:BA18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J30:N30"/>
    <mergeCell ref="O30:AD30"/>
    <mergeCell ref="G42:AD42"/>
    <mergeCell ref="G40:AD40"/>
    <mergeCell ref="J32:N32"/>
    <mergeCell ref="O32:AD32"/>
    <mergeCell ref="A2:AP3"/>
    <mergeCell ref="U10:V10"/>
    <mergeCell ref="O24:AD24"/>
    <mergeCell ref="AW25:AX25"/>
    <mergeCell ref="J28:N28"/>
    <mergeCell ref="O28:AD28"/>
    <mergeCell ref="O25:AD25"/>
    <mergeCell ref="AF25:AV25"/>
    <mergeCell ref="J25:N25"/>
    <mergeCell ref="D25:F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SV Lindenau 1848</cp:lastModifiedBy>
  <cp:lastPrinted>2003-01-05T09:58:29Z</cp:lastPrinted>
  <dcterms:created xsi:type="dcterms:W3CDTF">2002-02-21T07:48:38Z</dcterms:created>
  <dcterms:modified xsi:type="dcterms:W3CDTF">2015-12-09T20:25:40Z</dcterms:modified>
  <cp:category/>
  <cp:version/>
  <cp:contentType/>
  <cp:contentStatus/>
</cp:coreProperties>
</file>